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haberova\Desktop\Rozpočty mestskej časti\Rozpocet 2019\"/>
    </mc:Choice>
  </mc:AlternateContent>
  <xr:revisionPtr revIDLastSave="0" documentId="8_{E2AA0BDB-54F8-4B0F-9E65-6C146918A0A7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Úprava rozpočtu č. 2" sheetId="2" r:id="rId1"/>
  </sheets>
  <definedNames>
    <definedName name="_xlnm.Print_Area" localSheetId="0">'Úprava rozpočtu č. 2'!$E$36:$I$447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13" i="2" l="1"/>
  <c r="G290" i="2"/>
  <c r="I322" i="2"/>
  <c r="I299" i="2"/>
  <c r="I321" i="2"/>
  <c r="I298" i="2"/>
  <c r="G115" i="2"/>
  <c r="H115" i="2"/>
  <c r="G325" i="2"/>
  <c r="I45" i="2"/>
  <c r="I46" i="2"/>
  <c r="I47" i="2"/>
  <c r="I48" i="2"/>
  <c r="I49" i="2"/>
  <c r="I50" i="2"/>
  <c r="I51" i="2"/>
  <c r="I52" i="2"/>
  <c r="I53" i="2"/>
  <c r="G39" i="2"/>
  <c r="G37" i="2" s="1"/>
  <c r="H39" i="2"/>
  <c r="I216" i="2"/>
  <c r="I217" i="2"/>
  <c r="I219" i="2"/>
  <c r="I221" i="2"/>
  <c r="I222" i="2"/>
  <c r="I223" i="2"/>
  <c r="I224" i="2"/>
  <c r="I225" i="2"/>
  <c r="I226" i="2"/>
  <c r="I227" i="2"/>
  <c r="I229" i="2"/>
  <c r="I230" i="2"/>
  <c r="I231" i="2"/>
  <c r="I232" i="2"/>
  <c r="I233" i="2"/>
  <c r="I234" i="2"/>
  <c r="I235" i="2"/>
  <c r="I237" i="2"/>
  <c r="I238" i="2"/>
  <c r="I239" i="2"/>
  <c r="I240" i="2"/>
  <c r="I242" i="2"/>
  <c r="I243" i="2"/>
  <c r="I245" i="2"/>
  <c r="I248" i="2"/>
  <c r="I249" i="2"/>
  <c r="I251" i="2"/>
  <c r="I253" i="2"/>
  <c r="I254" i="2"/>
  <c r="I255" i="2"/>
  <c r="I256" i="2"/>
  <c r="I257" i="2"/>
  <c r="I258" i="2"/>
  <c r="I259" i="2"/>
  <c r="I261" i="2"/>
  <c r="I262" i="2"/>
  <c r="I263" i="2"/>
  <c r="I264" i="2"/>
  <c r="I265" i="2"/>
  <c r="I266" i="2"/>
  <c r="I267" i="2"/>
  <c r="I269" i="2"/>
  <c r="I270" i="2"/>
  <c r="I271" i="2"/>
  <c r="I273" i="2"/>
  <c r="I274" i="2"/>
  <c r="I276" i="2"/>
  <c r="G275" i="2"/>
  <c r="H275" i="2"/>
  <c r="I327" i="2"/>
  <c r="G177" i="2"/>
  <c r="H177" i="2"/>
  <c r="I101" i="2" l="1"/>
  <c r="I98" i="2"/>
  <c r="I94" i="2"/>
  <c r="I320" i="2"/>
  <c r="I319" i="2"/>
  <c r="I318" i="2"/>
  <c r="I317" i="2"/>
  <c r="I316" i="2"/>
  <c r="I315" i="2"/>
  <c r="I314" i="2"/>
  <c r="I312" i="2"/>
  <c r="I311" i="2"/>
  <c r="I310" i="2"/>
  <c r="I309" i="2"/>
  <c r="I308" i="2"/>
  <c r="I307" i="2"/>
  <c r="I306" i="2"/>
  <c r="H313" i="2"/>
  <c r="H305" i="2"/>
  <c r="G305" i="2"/>
  <c r="I304" i="2"/>
  <c r="I303" i="2"/>
  <c r="H302" i="2"/>
  <c r="G302" i="2"/>
  <c r="I297" i="2"/>
  <c r="I296" i="2"/>
  <c r="I295" i="2"/>
  <c r="I294" i="2"/>
  <c r="I293" i="2"/>
  <c r="I292" i="2"/>
  <c r="I291" i="2"/>
  <c r="I289" i="2"/>
  <c r="I288" i="2"/>
  <c r="I287" i="2"/>
  <c r="I286" i="2"/>
  <c r="I285" i="2"/>
  <c r="I284" i="2"/>
  <c r="I283" i="2"/>
  <c r="I281" i="2"/>
  <c r="I280" i="2"/>
  <c r="H290" i="2"/>
  <c r="H282" i="2"/>
  <c r="H279" i="2"/>
  <c r="G279" i="2"/>
  <c r="G282" i="2"/>
  <c r="I290" i="2"/>
  <c r="I486" i="2"/>
  <c r="I482" i="2"/>
  <c r="G477" i="2"/>
  <c r="H477" i="2"/>
  <c r="I478" i="2"/>
  <c r="I477" i="2" s="1"/>
  <c r="I476" i="2"/>
  <c r="I475" i="2" s="1"/>
  <c r="G475" i="2"/>
  <c r="H475" i="2"/>
  <c r="G471" i="2"/>
  <c r="H471" i="2"/>
  <c r="I472" i="2"/>
  <c r="I471" i="2" s="1"/>
  <c r="I470" i="2"/>
  <c r="G469" i="2"/>
  <c r="G468" i="2" s="1"/>
  <c r="H469" i="2"/>
  <c r="I469" i="2"/>
  <c r="I466" i="2"/>
  <c r="G464" i="2"/>
  <c r="H464" i="2"/>
  <c r="I462" i="2"/>
  <c r="I461" i="2" s="1"/>
  <c r="G461" i="2"/>
  <c r="H461" i="2"/>
  <c r="I459" i="2"/>
  <c r="I458" i="2" s="1"/>
  <c r="I457" i="2" s="1"/>
  <c r="G458" i="2"/>
  <c r="G457" i="2" s="1"/>
  <c r="H458" i="2"/>
  <c r="H457" i="2" s="1"/>
  <c r="I455" i="2"/>
  <c r="I453" i="2"/>
  <c r="G451" i="2"/>
  <c r="H451" i="2"/>
  <c r="I447" i="2"/>
  <c r="I446" i="2" s="1"/>
  <c r="I445" i="2" s="1"/>
  <c r="G446" i="2"/>
  <c r="G445" i="2" s="1"/>
  <c r="H446" i="2"/>
  <c r="H445" i="2" s="1"/>
  <c r="I443" i="2"/>
  <c r="I442" i="2" s="1"/>
  <c r="I441" i="2" s="1"/>
  <c r="G442" i="2"/>
  <c r="G441" i="2" s="1"/>
  <c r="H442" i="2"/>
  <c r="H441" i="2" s="1"/>
  <c r="I439" i="2"/>
  <c r="I438" i="2"/>
  <c r="G437" i="2"/>
  <c r="H437" i="2"/>
  <c r="I436" i="2"/>
  <c r="I435" i="2"/>
  <c r="G434" i="2"/>
  <c r="H434" i="2"/>
  <c r="I432" i="2"/>
  <c r="I431" i="2"/>
  <c r="I430" i="2"/>
  <c r="G429" i="2"/>
  <c r="H429" i="2"/>
  <c r="I428" i="2"/>
  <c r="I427" i="2"/>
  <c r="I426" i="2"/>
  <c r="I425" i="2"/>
  <c r="I424" i="2"/>
  <c r="I423" i="2"/>
  <c r="I422" i="2"/>
  <c r="G421" i="2"/>
  <c r="H421" i="2"/>
  <c r="I418" i="2"/>
  <c r="I417" i="2" s="1"/>
  <c r="I416" i="2" s="1"/>
  <c r="G417" i="2"/>
  <c r="G416" i="2" s="1"/>
  <c r="H417" i="2"/>
  <c r="H416" i="2" s="1"/>
  <c r="I414" i="2"/>
  <c r="I413" i="2"/>
  <c r="G412" i="2"/>
  <c r="H412" i="2"/>
  <c r="I411" i="2"/>
  <c r="I410" i="2"/>
  <c r="I409" i="2"/>
  <c r="I408" i="2"/>
  <c r="I407" i="2"/>
  <c r="I406" i="2"/>
  <c r="I405" i="2"/>
  <c r="G404" i="2"/>
  <c r="H404" i="2"/>
  <c r="I402" i="2"/>
  <c r="I401" i="2" s="1"/>
  <c r="G401" i="2"/>
  <c r="H401" i="2"/>
  <c r="I400" i="2"/>
  <c r="I399" i="2" s="1"/>
  <c r="G399" i="2"/>
  <c r="H399" i="2"/>
  <c r="I398" i="2"/>
  <c r="I397" i="2"/>
  <c r="G396" i="2"/>
  <c r="H396" i="2"/>
  <c r="I395" i="2"/>
  <c r="I394" i="2"/>
  <c r="G393" i="2"/>
  <c r="H393" i="2"/>
  <c r="H392" i="2" s="1"/>
  <c r="I391" i="2"/>
  <c r="I390" i="2"/>
  <c r="I389" i="2"/>
  <c r="I388" i="2"/>
  <c r="I387" i="2"/>
  <c r="I386" i="2"/>
  <c r="I385" i="2"/>
  <c r="G384" i="2"/>
  <c r="H384" i="2"/>
  <c r="I383" i="2"/>
  <c r="I382" i="2"/>
  <c r="I381" i="2"/>
  <c r="G380" i="2"/>
  <c r="H380" i="2"/>
  <c r="I377" i="2"/>
  <c r="I376" i="2"/>
  <c r="G375" i="2"/>
  <c r="H375" i="2"/>
  <c r="I374" i="2"/>
  <c r="I373" i="2"/>
  <c r="I372" i="2"/>
  <c r="I371" i="2"/>
  <c r="I370" i="2"/>
  <c r="I369" i="2"/>
  <c r="I368" i="2"/>
  <c r="G367" i="2"/>
  <c r="H367" i="2"/>
  <c r="I364" i="2"/>
  <c r="I363" i="2" s="1"/>
  <c r="I362" i="2" s="1"/>
  <c r="G363" i="2"/>
  <c r="G362" i="2" s="1"/>
  <c r="H363" i="2"/>
  <c r="H362" i="2" s="1"/>
  <c r="I361" i="2"/>
  <c r="I360" i="2"/>
  <c r="I359" i="2" s="1"/>
  <c r="G359" i="2"/>
  <c r="H359" i="2"/>
  <c r="I357" i="2"/>
  <c r="I356" i="2"/>
  <c r="G355" i="2"/>
  <c r="G354" i="2" s="1"/>
  <c r="H355" i="2"/>
  <c r="I353" i="2"/>
  <c r="I352" i="2"/>
  <c r="I351" i="2" s="1"/>
  <c r="G351" i="2"/>
  <c r="H351" i="2"/>
  <c r="I350" i="2"/>
  <c r="I349" i="2"/>
  <c r="I348" i="2"/>
  <c r="I347" i="2"/>
  <c r="I346" i="2"/>
  <c r="I345" i="2"/>
  <c r="I344" i="2"/>
  <c r="G343" i="2"/>
  <c r="H343" i="2"/>
  <c r="I339" i="2"/>
  <c r="I338" i="2"/>
  <c r="G337" i="2"/>
  <c r="H337" i="2"/>
  <c r="I336" i="2"/>
  <c r="I335" i="2"/>
  <c r="G334" i="2"/>
  <c r="H334" i="2"/>
  <c r="I326" i="2"/>
  <c r="I325" i="2" s="1"/>
  <c r="I329" i="2"/>
  <c r="I331" i="2"/>
  <c r="I332" i="2"/>
  <c r="H325" i="2"/>
  <c r="G330" i="2"/>
  <c r="H330" i="2"/>
  <c r="G328" i="2"/>
  <c r="H328" i="2"/>
  <c r="G272" i="2"/>
  <c r="H272" i="2"/>
  <c r="G268" i="2"/>
  <c r="H268" i="2"/>
  <c r="G260" i="2"/>
  <c r="H260" i="2"/>
  <c r="G252" i="2"/>
  <c r="H252" i="2"/>
  <c r="G250" i="2"/>
  <c r="H250" i="2"/>
  <c r="G247" i="2"/>
  <c r="H247" i="2"/>
  <c r="G246" i="2"/>
  <c r="H244" i="2"/>
  <c r="F244" i="2"/>
  <c r="I211" i="2"/>
  <c r="I210" i="2"/>
  <c r="I209" i="2"/>
  <c r="I208" i="2"/>
  <c r="I207" i="2"/>
  <c r="G206" i="2"/>
  <c r="H206" i="2"/>
  <c r="I205" i="2"/>
  <c r="I204" i="2"/>
  <c r="I203" i="2"/>
  <c r="G202" i="2"/>
  <c r="H202" i="2"/>
  <c r="I198" i="2"/>
  <c r="I197" i="2" s="1"/>
  <c r="I196" i="2" s="1"/>
  <c r="G197" i="2"/>
  <c r="G196" i="2" s="1"/>
  <c r="H197" i="2"/>
  <c r="H196" i="2" s="1"/>
  <c r="I195" i="2"/>
  <c r="I193" i="2"/>
  <c r="I191" i="2"/>
  <c r="I190" i="2"/>
  <c r="G189" i="2"/>
  <c r="G188" i="2" s="1"/>
  <c r="H189" i="2"/>
  <c r="H188" i="2" s="1"/>
  <c r="G186" i="2"/>
  <c r="G185" i="2" s="1"/>
  <c r="H186" i="2"/>
  <c r="H185" i="2" s="1"/>
  <c r="I181" i="2"/>
  <c r="I178" i="2"/>
  <c r="G180" i="2"/>
  <c r="H180" i="2"/>
  <c r="I180" i="2"/>
  <c r="I176" i="2"/>
  <c r="I175" i="2"/>
  <c r="G174" i="2"/>
  <c r="H174" i="2"/>
  <c r="I173" i="2"/>
  <c r="I172" i="2" s="1"/>
  <c r="G172" i="2"/>
  <c r="H172" i="2"/>
  <c r="I170" i="2"/>
  <c r="I168" i="2"/>
  <c r="I167" i="2"/>
  <c r="I166" i="2"/>
  <c r="I165" i="2"/>
  <c r="I164" i="2"/>
  <c r="I163" i="2"/>
  <c r="I162" i="2"/>
  <c r="I161" i="2"/>
  <c r="G160" i="2"/>
  <c r="H160" i="2"/>
  <c r="I159" i="2"/>
  <c r="I158" i="2"/>
  <c r="I157" i="2"/>
  <c r="I156" i="2"/>
  <c r="I155" i="2"/>
  <c r="I154" i="2"/>
  <c r="G153" i="2"/>
  <c r="H153" i="2"/>
  <c r="I152" i="2"/>
  <c r="I151" i="2"/>
  <c r="I150" i="2"/>
  <c r="G149" i="2"/>
  <c r="H149" i="2"/>
  <c r="I148" i="2"/>
  <c r="I147" i="2"/>
  <c r="I146" i="2"/>
  <c r="I145" i="2"/>
  <c r="I144" i="2"/>
  <c r="I143" i="2"/>
  <c r="I142" i="2"/>
  <c r="I141" i="2"/>
  <c r="I140" i="2"/>
  <c r="I139" i="2"/>
  <c r="G138" i="2"/>
  <c r="H138" i="2"/>
  <c r="I137" i="2"/>
  <c r="I136" i="2"/>
  <c r="I135" i="2"/>
  <c r="I134" i="2"/>
  <c r="I133" i="2"/>
  <c r="G132" i="2"/>
  <c r="H132" i="2"/>
  <c r="I131" i="2"/>
  <c r="I130" i="2" s="1"/>
  <c r="G130" i="2"/>
  <c r="H130" i="2"/>
  <c r="I122" i="2"/>
  <c r="I123" i="2"/>
  <c r="I124" i="2"/>
  <c r="I125" i="2"/>
  <c r="I126" i="2"/>
  <c r="I127" i="2"/>
  <c r="I128" i="2"/>
  <c r="I121" i="2"/>
  <c r="G120" i="2"/>
  <c r="H120" i="2"/>
  <c r="I119" i="2"/>
  <c r="I118" i="2"/>
  <c r="I117" i="2"/>
  <c r="I116" i="2"/>
  <c r="I115" i="2" s="1"/>
  <c r="I112" i="2"/>
  <c r="I111" i="2"/>
  <c r="H109" i="2"/>
  <c r="G109" i="2"/>
  <c r="I107" i="2"/>
  <c r="I106" i="2"/>
  <c r="I105" i="2"/>
  <c r="H104" i="2"/>
  <c r="G104" i="2"/>
  <c r="I103" i="2"/>
  <c r="I102" i="2"/>
  <c r="I100" i="2"/>
  <c r="I99" i="2"/>
  <c r="I97" i="2"/>
  <c r="I96" i="2"/>
  <c r="I95" i="2"/>
  <c r="I93" i="2"/>
  <c r="I92" i="2"/>
  <c r="I91" i="2"/>
  <c r="I90" i="2"/>
  <c r="I89" i="2"/>
  <c r="H88" i="2"/>
  <c r="G88" i="2"/>
  <c r="I87" i="2"/>
  <c r="I86" i="2" s="1"/>
  <c r="H86" i="2"/>
  <c r="G86" i="2"/>
  <c r="I85" i="2"/>
  <c r="I84" i="2"/>
  <c r="I83" i="2"/>
  <c r="I82" i="2"/>
  <c r="I81" i="2"/>
  <c r="I80" i="2"/>
  <c r="H79" i="2"/>
  <c r="G79" i="2"/>
  <c r="I78" i="2"/>
  <c r="I77" i="2"/>
  <c r="I76" i="2"/>
  <c r="I75" i="2"/>
  <c r="H74" i="2"/>
  <c r="G74" i="2"/>
  <c r="I73" i="2"/>
  <c r="I72" i="2"/>
  <c r="I71" i="2"/>
  <c r="I70" i="2"/>
  <c r="I69" i="2"/>
  <c r="I68" i="2"/>
  <c r="I67" i="2"/>
  <c r="I66" i="2"/>
  <c r="I65" i="2"/>
  <c r="I64" i="2"/>
  <c r="I62" i="2"/>
  <c r="I61" i="2"/>
  <c r="I60" i="2"/>
  <c r="I59" i="2"/>
  <c r="I58" i="2"/>
  <c r="H63" i="2"/>
  <c r="G63" i="2"/>
  <c r="H57" i="2"/>
  <c r="G57" i="2"/>
  <c r="I56" i="2"/>
  <c r="I55" i="2" s="1"/>
  <c r="H55" i="2"/>
  <c r="G55" i="2"/>
  <c r="H44" i="2"/>
  <c r="G44" i="2"/>
  <c r="I43" i="2"/>
  <c r="I40" i="2"/>
  <c r="I41" i="2"/>
  <c r="I42" i="2"/>
  <c r="I38" i="2"/>
  <c r="H37" i="2"/>
  <c r="H183" i="2"/>
  <c r="H182" i="2" s="1"/>
  <c r="G183" i="2"/>
  <c r="G182" i="2" s="1"/>
  <c r="G236" i="2"/>
  <c r="H241" i="2"/>
  <c r="H236" i="2" s="1"/>
  <c r="H228" i="2"/>
  <c r="G220" i="2"/>
  <c r="H220" i="2"/>
  <c r="H215" i="2"/>
  <c r="G215" i="2"/>
  <c r="I333" i="2"/>
  <c r="I187" i="2"/>
  <c r="I186" i="2" s="1"/>
  <c r="I185" i="2" s="1"/>
  <c r="I184" i="2"/>
  <c r="I183" i="2" s="1"/>
  <c r="I182" i="2" s="1"/>
  <c r="I179" i="2"/>
  <c r="I169" i="2"/>
  <c r="F477" i="2"/>
  <c r="F475" i="2"/>
  <c r="F471" i="2"/>
  <c r="F469" i="2"/>
  <c r="F465" i="2"/>
  <c r="I465" i="2" s="1"/>
  <c r="I464" i="2" s="1"/>
  <c r="F461" i="2"/>
  <c r="F458" i="2"/>
  <c r="F457" i="2" s="1"/>
  <c r="F454" i="2"/>
  <c r="F452" i="2"/>
  <c r="I452" i="2" s="1"/>
  <c r="F446" i="2"/>
  <c r="F445" i="2" s="1"/>
  <c r="F442" i="2"/>
  <c r="F441" i="2" s="1"/>
  <c r="F437" i="2"/>
  <c r="F434" i="2"/>
  <c r="F429" i="2"/>
  <c r="F421" i="2"/>
  <c r="F417" i="2"/>
  <c r="F416" i="2" s="1"/>
  <c r="F412" i="2"/>
  <c r="F404" i="2"/>
  <c r="F401" i="2"/>
  <c r="F399" i="2"/>
  <c r="F396" i="2"/>
  <c r="F393" i="2"/>
  <c r="F384" i="2"/>
  <c r="F380" i="2"/>
  <c r="F375" i="2"/>
  <c r="F367" i="2"/>
  <c r="F363" i="2"/>
  <c r="F362" i="2" s="1"/>
  <c r="F359" i="2"/>
  <c r="F355" i="2"/>
  <c r="F351" i="2"/>
  <c r="F343" i="2"/>
  <c r="F337" i="2"/>
  <c r="F334" i="2"/>
  <c r="F330" i="2"/>
  <c r="F328" i="2"/>
  <c r="F325" i="2"/>
  <c r="F275" i="2"/>
  <c r="I275" i="2" s="1"/>
  <c r="F272" i="2"/>
  <c r="F268" i="2"/>
  <c r="I268" i="2" s="1"/>
  <c r="F260" i="2"/>
  <c r="F252" i="2"/>
  <c r="I252" i="2" s="1"/>
  <c r="F250" i="2"/>
  <c r="F247" i="2"/>
  <c r="I247" i="2" s="1"/>
  <c r="F241" i="2"/>
  <c r="F215" i="2"/>
  <c r="F218" i="2"/>
  <c r="I218" i="2" s="1"/>
  <c r="F220" i="2"/>
  <c r="I220" i="2" s="1"/>
  <c r="F228" i="2"/>
  <c r="F202" i="2"/>
  <c r="F206" i="2"/>
  <c r="F197" i="2"/>
  <c r="F196" i="2" s="1"/>
  <c r="F194" i="2"/>
  <c r="I194" i="2" s="1"/>
  <c r="F192" i="2"/>
  <c r="I192" i="2" s="1"/>
  <c r="F189" i="2"/>
  <c r="F186" i="2"/>
  <c r="F185" i="2" s="1"/>
  <c r="F183" i="2"/>
  <c r="F182" i="2" s="1"/>
  <c r="F172" i="2"/>
  <c r="F180" i="2"/>
  <c r="F177" i="2"/>
  <c r="F174" i="2"/>
  <c r="F160" i="2"/>
  <c r="F153" i="2"/>
  <c r="F149" i="2"/>
  <c r="F138" i="2"/>
  <c r="F132" i="2"/>
  <c r="F130" i="2"/>
  <c r="F120" i="2"/>
  <c r="F115" i="2"/>
  <c r="F110" i="2"/>
  <c r="F109" i="2" s="1"/>
  <c r="F104" i="2"/>
  <c r="F88" i="2"/>
  <c r="F86" i="2"/>
  <c r="F79" i="2"/>
  <c r="F74" i="2"/>
  <c r="F63" i="2"/>
  <c r="F57" i="2"/>
  <c r="F55" i="2"/>
  <c r="F44" i="2"/>
  <c r="F39" i="2"/>
  <c r="F37" i="2" s="1"/>
  <c r="G32" i="2"/>
  <c r="H32" i="2"/>
  <c r="F32" i="2"/>
  <c r="I31" i="2"/>
  <c r="I29" i="2"/>
  <c r="I30" i="2"/>
  <c r="I24" i="2"/>
  <c r="I23" i="2"/>
  <c r="I20" i="2"/>
  <c r="I21" i="2"/>
  <c r="I22" i="2"/>
  <c r="I18" i="2"/>
  <c r="I13" i="2"/>
  <c r="I11" i="2"/>
  <c r="I12" i="2"/>
  <c r="I14" i="2"/>
  <c r="I15" i="2"/>
  <c r="I16" i="2"/>
  <c r="I10" i="2"/>
  <c r="I28" i="2"/>
  <c r="I25" i="2"/>
  <c r="I215" i="2" l="1"/>
  <c r="I244" i="2"/>
  <c r="I279" i="2"/>
  <c r="I474" i="2"/>
  <c r="I302" i="2"/>
  <c r="F451" i="2"/>
  <c r="F236" i="2"/>
  <c r="I236" i="2" s="1"/>
  <c r="I241" i="2"/>
  <c r="F420" i="2"/>
  <c r="I202" i="2"/>
  <c r="I228" i="2"/>
  <c r="I250" i="2"/>
  <c r="I260" i="2"/>
  <c r="I272" i="2"/>
  <c r="F354" i="2"/>
  <c r="F403" i="2"/>
  <c r="F468" i="2"/>
  <c r="F474" i="2"/>
  <c r="G214" i="2"/>
  <c r="G171" i="2"/>
  <c r="H171" i="2"/>
  <c r="I189" i="2"/>
  <c r="G201" i="2"/>
  <c r="I337" i="2"/>
  <c r="G342" i="2"/>
  <c r="H366" i="2"/>
  <c r="I393" i="2"/>
  <c r="G420" i="2"/>
  <c r="H474" i="2"/>
  <c r="G278" i="2"/>
  <c r="G301" i="2"/>
  <c r="I301" i="2" s="1"/>
  <c r="I79" i="2"/>
  <c r="I334" i="2"/>
  <c r="G324" i="2"/>
  <c r="I104" i="2"/>
  <c r="I88" i="2"/>
  <c r="I429" i="2"/>
  <c r="G366" i="2"/>
  <c r="I375" i="2"/>
  <c r="F129" i="2"/>
  <c r="F114" i="2" s="1"/>
  <c r="F464" i="2"/>
  <c r="F450" i="2" s="1"/>
  <c r="I39" i="2"/>
  <c r="I37" i="2" s="1"/>
  <c r="I44" i="2"/>
  <c r="G129" i="2"/>
  <c r="G114" i="2" s="1"/>
  <c r="H403" i="2"/>
  <c r="I282" i="2"/>
  <c r="I468" i="2"/>
  <c r="F188" i="2"/>
  <c r="H129" i="2"/>
  <c r="I149" i="2"/>
  <c r="H420" i="2"/>
  <c r="I305" i="2"/>
  <c r="F392" i="2"/>
  <c r="F379" i="2" s="1"/>
  <c r="I132" i="2"/>
  <c r="I206" i="2"/>
  <c r="I201" i="2" s="1"/>
  <c r="G403" i="2"/>
  <c r="I421" i="2"/>
  <c r="I434" i="2"/>
  <c r="I437" i="2"/>
  <c r="I454" i="2"/>
  <c r="I451" i="2" s="1"/>
  <c r="I313" i="2"/>
  <c r="H278" i="2"/>
  <c r="G474" i="2"/>
  <c r="G450" i="2" s="1"/>
  <c r="H468" i="2"/>
  <c r="I450" i="2"/>
  <c r="F171" i="2"/>
  <c r="F201" i="2"/>
  <c r="F342" i="2"/>
  <c r="F341" i="2" s="1"/>
  <c r="G54" i="2"/>
  <c r="G36" i="2" s="1"/>
  <c r="I110" i="2"/>
  <c r="I109" i="2" s="1"/>
  <c r="I160" i="2"/>
  <c r="I330" i="2"/>
  <c r="I328" i="2" s="1"/>
  <c r="H342" i="2"/>
  <c r="I355" i="2"/>
  <c r="I354" i="2" s="1"/>
  <c r="I367" i="2"/>
  <c r="I412" i="2"/>
  <c r="I63" i="2"/>
  <c r="I74" i="2"/>
  <c r="I177" i="2"/>
  <c r="H201" i="2"/>
  <c r="I343" i="2"/>
  <c r="I342" i="2" s="1"/>
  <c r="F214" i="2"/>
  <c r="F246" i="2"/>
  <c r="F324" i="2"/>
  <c r="F366" i="2"/>
  <c r="I138" i="2"/>
  <c r="I153" i="2"/>
  <c r="I174" i="2"/>
  <c r="I380" i="2"/>
  <c r="I384" i="2"/>
  <c r="I396" i="2"/>
  <c r="I392" i="2" s="1"/>
  <c r="I404" i="2"/>
  <c r="I403" i="2" s="1"/>
  <c r="H379" i="2"/>
  <c r="G392" i="2"/>
  <c r="G379" i="2" s="1"/>
  <c r="H354" i="2"/>
  <c r="H341" i="2" s="1"/>
  <c r="G341" i="2"/>
  <c r="H324" i="2"/>
  <c r="H246" i="2"/>
  <c r="I188" i="2"/>
  <c r="H114" i="2"/>
  <c r="I120" i="2"/>
  <c r="I57" i="2"/>
  <c r="H54" i="2"/>
  <c r="H36" i="2" s="1"/>
  <c r="H214" i="2"/>
  <c r="F54" i="2"/>
  <c r="F36" i="2" s="1"/>
  <c r="I27" i="2"/>
  <c r="I26" i="2"/>
  <c r="I19" i="2"/>
  <c r="I17" i="2"/>
  <c r="H450" i="2" l="1"/>
  <c r="I341" i="2"/>
  <c r="F199" i="2"/>
  <c r="F34" i="2" s="1"/>
  <c r="I214" i="2"/>
  <c r="G199" i="2"/>
  <c r="G34" i="2" s="1"/>
  <c r="I246" i="2"/>
  <c r="I379" i="2"/>
  <c r="I171" i="2"/>
  <c r="I278" i="2"/>
  <c r="H199" i="2"/>
  <c r="H34" i="2" s="1"/>
  <c r="I420" i="2"/>
  <c r="I366" i="2"/>
  <c r="I54" i="2"/>
  <c r="I36" i="2" s="1"/>
  <c r="I129" i="2"/>
  <c r="I114" i="2" s="1"/>
  <c r="I324" i="2"/>
  <c r="I32" i="2"/>
  <c r="I199" i="2" l="1"/>
  <c r="I3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spravca</author>
  </authors>
  <commentList>
    <comment ref="G17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príjmy sú takmer naplnené, úprava pre obdobie II. polroka 2019</t>
        </r>
      </text>
    </comment>
    <comment ref="G18" authorId="0" shapeId="0" xr:uid="{00000000-0006-0000-0100-000002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príjmy sú takmer naplnené, úprava pre obdobie II. polroka 2019</t>
        </r>
      </text>
    </comment>
    <comment ref="G19" authorId="0" shapeId="0" xr:uid="{00000000-0006-0000-0100-000003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dorovnanie rozpočtu na skutočné plnenie príjmov</t>
        </r>
      </text>
    </comment>
    <comment ref="H25" authorId="0" shapeId="0" xr:uid="{00000000-0006-0000-0100-000004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príjmy znížené o nedočerpanie v rámci projektu.</t>
        </r>
      </text>
    </comment>
    <comment ref="H26" authorId="0" shapeId="0" xr:uid="{00000000-0006-0000-0100-000005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na tento projekt nebudú financie v roku 2019</t>
        </r>
      </text>
    </comment>
    <comment ref="G27" authorId="0" shapeId="0" xr:uid="{00000000-0006-0000-0100-000006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úprava Absolonová, Molnár do konca roka 2019
</t>
        </r>
      </text>
    </comment>
    <comment ref="G28" authorId="0" shapeId="0" xr:uid="{00000000-0006-0000-0100-000007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úprava pre 4 zamestnancov na § 50j
od 1.7.2019 do konca roka 2019
</t>
        </r>
      </text>
    </comment>
    <comment ref="G30" authorId="0" shapeId="0" xr:uid="{00000000-0006-0000-0100-000008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keďže už 10 000 sme v rozpočte na projekty mali, dopočítavam len 10 000 eur na projekty a 1000 eur na príspevok mesta na stravovanie dôchodcov.</t>
        </r>
      </text>
    </comment>
    <comment ref="I32" authorId="0" shapeId="0" xr:uid="{00000000-0006-0000-0100-000009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 dôvodu nerealizácie projektu § 54 pre 12 ľudí je dopadom celkové zníženie príjmov </t>
        </r>
      </text>
    </comment>
    <comment ref="H40" authorId="0" shapeId="0" xr:uid="{00000000-0006-0000-0100-00000A000000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presun na transfery - PN</t>
        </r>
      </text>
    </comment>
    <comment ref="G43" authorId="0" shapeId="0" xr:uid="{00000000-0006-0000-0100-00000B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presun nedočerpaných fin. prostriedkov z odstupného</t>
        </r>
      </text>
    </comment>
    <comment ref="H43" authorId="0" shapeId="0" xr:uid="{00000000-0006-0000-0100-00000C000000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presun - pani Bakytová - kultúra 08.2.0</t>
        </r>
      </text>
    </comment>
    <comment ref="G55" authorId="0" shapeId="0" xr:uid="{00000000-0006-0000-0100-00000D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úprava z dôvodu preplácania skutočnej spotreby PHM, nie do výšky cestovného dopravným prostriedkom</t>
        </r>
      </text>
    </comment>
    <comment ref="G58" authorId="0" shapeId="0" xr:uid="{00000000-0006-0000-0100-00000E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zvýšenie v dôsledku nárastu cien</t>
        </r>
      </text>
    </comment>
    <comment ref="G59" authorId="0" shapeId="0" xr:uid="{00000000-0006-0000-0100-00000F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úprava z dôvodu zvýšenia cien</t>
        </r>
      </text>
    </comment>
    <comment ref="G62" authorId="0" shapeId="0" xr:uid="{00000000-0006-0000-0100-000010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zvýšenie v dôsledku navýšenia počtu zamestnancov a dokúpenia nových telefónov, s čím súvisí aj nárast hovorného</t>
        </r>
      </text>
    </comment>
    <comment ref="G66" authorId="0" shapeId="0" xr:uid="{00000000-0006-0000-0100-000011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úprava z dôvodu nutnosti zakúpenia televízora (náhrada za projektor), presun z položky potraviny 633011 - voda sa kupovať nebude
</t>
        </r>
      </text>
    </comment>
    <comment ref="G67" authorId="0" shapeId="0" xr:uid="{00000000-0006-0000-0100-000012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obsadením miesta na údržbe vzniká potreba nákupov rôzneho materiálu a náradia na opravu interiéru i vonkajšieho majetku MĆ</t>
        </r>
      </text>
    </comment>
    <comment ref="H71" authorId="0" shapeId="0" xr:uid="{00000000-0006-0000-0100-000013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voda do dávkovača vody sa toho roku kupovať nebude</t>
        </r>
      </text>
    </comment>
    <comment ref="G72" authorId="0" shapeId="0" xr:uid="{00000000-0006-0000-0100-000014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nárast počtu licencií z dôvodu nárastu počtu zamestnancov</t>
        </r>
      </text>
    </comment>
    <comment ref="H72" authorId="0" shapeId="0" xr:uid="{00000000-0006-0000-0100-000015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presun finančných prostriedkov na prenájom dochádzkového systému
</t>
        </r>
      </text>
    </comment>
    <comment ref="G73" authorId="0" shapeId="0" xr:uid="{00000000-0006-0000-0100-000016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vzhľadom na množstvo návštev, aktivít a aj s prihliadnutím na zvyšovanie cien potravín navrhovaná úprava</t>
        </r>
      </text>
    </comment>
    <comment ref="G75" authorId="0" shapeId="0" xr:uid="{00000000-0006-0000-0100-000017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podhodnotená položka, nakoľko v minulom roku sa jazdilo minimálne</t>
        </r>
      </text>
    </comment>
    <comment ref="G85" authorId="0" shapeId="0" xr:uid="{00000000-0006-0000-0100-000018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čerpanie v tejto podpoložke je na 88,74 %, úprava je nevyhnutná vzhľadom na update.</t>
        </r>
      </text>
    </comment>
    <comment ref="G87" authorId="0" shapeId="0" xr:uid="{00000000-0006-0000-0100-000019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zakúpenie dochádzkového systému, mesačné platby za jeho  prenájom </t>
        </r>
      </text>
    </comment>
    <comment ref="G89" authorId="0" shapeId="0" xr:uid="{00000000-0006-0000-0100-00001A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navýšenie z dôvodu zverejňovaní platenej inzercie ako aj podhodnotený schválený rozpočet</t>
        </r>
      </text>
    </comment>
    <comment ref="G90" authorId="0" shapeId="0" xr:uid="{00000000-0006-0000-0100-00001B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čerpanie v tejto podpoložke je 81,35 %, ide o služby -dodávateľský spôsob
zvýšené výdavky boli na vlajkovú výzdobu, výrobu kľúčov, renovácie tonerov,revízie, kontroly zariadení a pod.</t>
        </r>
      </text>
    </comment>
    <comment ref="G91" authorId="0" shapeId="0" xr:uid="{00000000-0006-0000-0100-00001C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komerčné , právne, audítorske, poradensko-konzultačné služby, čerpanie je 67,48 %. Do konca roka je rozpočet nepostačujúci</t>
        </r>
      </text>
    </comment>
    <comment ref="H91" authorId="0" shapeId="0" xr:uid="{00000000-0006-0000-0100-00001D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úprava rozpočtu pre zabezpečenie financovania energetického auditu</t>
        </r>
      </text>
    </comment>
    <comment ref="G94" authorId="0" shapeId="0" xr:uid="{00000000-0006-0000-0100-00001E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780 eur bude použitých na úhradu energetického auditu, 2000 bude použitých na spracovanie projektov</t>
        </r>
      </text>
    </comment>
    <comment ref="G96" authorId="0" shapeId="0" xr:uid="{00000000-0006-0000-0100-00001F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pôvodný nápočet bol pre 20 zamestnancov pri hodnote 3,80 eur za stravný lístok, s doplatkom 2,10 s rozpočtu. Dnešný stav zamestnancov je 30. Zo zákona dochádza k zvýšeniu stravného. Príspevok úradu bude 2,20 pri počte zamestnancov 30. Nrvyhnutná úprava rozpočtu o 7 000 eur</t>
        </r>
      </text>
    </comment>
    <comment ref="G98" authorId="0" shapeId="0" xr:uid="{00000000-0006-0000-0100-000020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na podnet organizačného odboru úprava rozpočtu o refundácie mzdy pre poslancov</t>
        </r>
      </text>
    </comment>
    <comment ref="H106" authorId="0" shapeId="0" xr:uid="{00000000-0006-0000-0100-000021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uvažovalo sa s vyplatením odstupného pre viacerých zamestnancov, ukončenie PP bolo nakoniec riešené formou odmeny a nie odstupného. Z uvedeného dôvodu je návrh na vrátenie tejto sumy späť do odmien</t>
        </r>
      </text>
    </comment>
    <comment ref="G107" authorId="0" shapeId="0" xr:uid="{00000000-0006-0000-0100-000022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vysoké čerpanie z dôvodov mimoriadnej epidémie v mesiacoch január až február, potrebné doplniť rozpočet do konca roka</t>
        </r>
      </text>
    </comment>
    <comment ref="G142" authorId="0" shapeId="0" xr:uid="{00000000-0006-0000-0100-000023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 dôvodu nárastu zamestnancov o 10 je nutné zabezpečenie materiálu pre údržbu budov v správe MČ KVP</t>
        </r>
      </text>
    </comment>
    <comment ref="G158" authorId="0" shapeId="0" xr:uid="{00000000-0006-0000-0100-000024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vzhľadom na zlý stav striech na OC IV. I na Bauerovej ul., na zlý stav svetlíkov a na nevyhnutnosť výmeny okien na OC IV., aby sa neriešili jednotlivé opravy po častiach, ale vcelku, je nevyhnutná uvedená úprava rozpočtui</t>
        </r>
      </text>
    </comment>
    <comment ref="H169" authorId="0" shapeId="0" xr:uid="{00000000-0006-0000-0100-000025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úprava rozpočtu z dôvodu skutočných vratiek.</t>
        </r>
      </text>
    </comment>
    <comment ref="G176" authorId="0" shapeId="0" xr:uid="{00000000-0006-0000-0100-000026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zakúpenie nových značiek - zvislé dopravné značenie, posypová soľ</t>
        </r>
      </text>
    </comment>
    <comment ref="G178" authorId="0" shapeId="0" xr:uid="{00000000-0006-0000-0100-000027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oprava odpadových nádob, elektrospotrebičov, čerpadiel,  a pod.</t>
        </r>
      </text>
    </comment>
    <comment ref="G179" authorId="0" shapeId="0" xr:uid="{00000000-0006-0000-0100-000028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pre zabezpečenie úpravy ciest, najmä výtlkov po zime je nevyhnutná táto úprava rozpočtu
</t>
        </r>
      </text>
    </comment>
    <comment ref="G184" authorId="0" shapeId="0" xr:uid="{00000000-0006-0000-0100-000029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odvoz odpadu naviac - veľkokapacitné kontajnery</t>
        </r>
      </text>
    </comment>
    <comment ref="G187" authorId="0" shapeId="0" xr:uid="{00000000-0006-0000-0100-00002A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čistenie vpustov, osadenie kalových košov v čo najväčšom počte</t>
        </r>
      </text>
    </comment>
    <comment ref="H214" authorId="0" shapeId="0" xr:uid="{00000000-0006-0000-0100-00002B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úprava rozpočtu z dôvodu ukončenia projektu a z dôvodu nižšieho počtu pracovníkov, s ktorými sa v projekte uvažovalo</t>
        </r>
      </text>
    </comment>
    <comment ref="H246" authorId="0" shapeId="0" xr:uid="{00000000-0006-0000-0100-00002C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ÚPSVaR pre tento rok už nemá finančné prostriedky na tento projekt, financie sú presunuté na projekt podľa § 50 j</t>
        </r>
      </text>
    </comment>
    <comment ref="G278" authorId="0" shapeId="0" xr:uid="{00000000-0006-0000-0100-00002D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projekt § 50 j Absolonová, Molnár</t>
        </r>
      </text>
    </comment>
    <comment ref="G301" authorId="0" shapeId="0" xr:uid="{00000000-0006-0000-0100-00002E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Nový projekt § 50 j napočítaný pre 4 ľudí od 1.6.2019
</t>
        </r>
      </text>
    </comment>
    <comment ref="G327" authorId="0" shapeId="0" xr:uid="{00000000-0006-0000-0100-00002F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 dôvodu sprevádzkovania fontány - vodné, stočné</t>
        </r>
      </text>
    </comment>
    <comment ref="G329" authorId="0" shapeId="0" xr:uid="{00000000-0006-0000-0100-000030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zabezpečenie materiálu na opravu lavičiek, výsadba kríkov</t>
        </r>
      </text>
    </comment>
    <comment ref="G333" authorId="0" shapeId="0" xr:uid="{00000000-0006-0000-0100-000031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úprava rozpočtu na kosby</t>
        </r>
      </text>
    </comment>
    <comment ref="G335" authorId="0" shapeId="0" xr:uid="{00000000-0006-0000-0100-000032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prenájom objektov na kamerový systém - z dôvodu úspešonosti v projekte narastie aj počet objektov</t>
        </r>
      </text>
    </comment>
    <comment ref="G336" authorId="0" shapeId="0" xr:uid="{00000000-0006-0000-0100-000033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preájom optického vlákna bol doposiaľ pre 2 kamery, v zmysle úspešného projektu pribudnú ďalšie 
</t>
        </r>
      </text>
    </comment>
    <comment ref="G338" authorId="0" shapeId="0" xr:uid="{00000000-0006-0000-0100-000034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zabezpečenie ročnej údržby detských ihrísk, v pôvodnom rozpočte podhodnotená podpoložka, patrí tu aj montáž a demontáž vianočnej výzdoby</t>
        </r>
      </text>
    </comment>
    <comment ref="G352" authorId="0" shapeId="0" xr:uid="{00000000-0006-0000-0100-000035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 dôvodu rozširovania aktivít, potrebná aj úprava rozpočtu</t>
        </r>
      </text>
    </comment>
    <comment ref="G376" authorId="0" shapeId="0" xr:uid="{00000000-0006-0000-0100-000036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nárast akcií, potrebná úprava rozpočtu</t>
        </r>
      </text>
    </comment>
    <comment ref="G383" authorId="0" shapeId="0" xr:uid="{00000000-0006-0000-0100-000037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úprava výšky odmien pre pani upratovačku Bakytovú</t>
        </r>
      </text>
    </comment>
    <comment ref="G384" authorId="0" shapeId="0" xr:uid="{00000000-0006-0000-0100-000038000000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dopočítanie odvodov k zvýšenej odmene</t>
        </r>
      </text>
    </comment>
    <comment ref="G418" authorId="0" shapeId="0" xr:uid="{00000000-0006-0000-0100-000039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z dôvodu nárastu cien za školenia, kurzy a semináre, nevyhnutná úprava rozpočtu</t>
        </r>
      </text>
    </comment>
    <comment ref="H431" authorId="0" shapeId="0" xr:uid="{00000000-0006-0000-0100-00003A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presun finančných prostriedkov do konkurzu a súťaží</t>
        </r>
      </text>
    </comment>
    <comment ref="G443" authorId="0" shapeId="0" xr:uid="{00000000-0006-0000-0100-00003B000000}">
      <text>
        <r>
          <rPr>
            <b/>
            <sz val="9"/>
            <color indexed="81"/>
            <rFont val="Tahoma"/>
            <charset val="1"/>
          </rPr>
          <t>spravca:</t>
        </r>
        <r>
          <rPr>
            <sz val="9"/>
            <color indexed="81"/>
            <rFont val="Tahoma"/>
            <charset val="1"/>
          </rPr>
          <t xml:space="preserve">
úprava rozpočtu z dôvodu zvýšenia stravného pre dôchodcov</t>
        </r>
      </text>
    </comment>
  </commentList>
</comments>
</file>

<file path=xl/sharedStrings.xml><?xml version="1.0" encoding="utf-8"?>
<sst xmlns="http://schemas.openxmlformats.org/spreadsheetml/2006/main" count="583" uniqueCount="200">
  <si>
    <t xml:space="preserve">funkčná </t>
  </si>
  <si>
    <t>klasifikácia</t>
  </si>
  <si>
    <t>položka</t>
  </si>
  <si>
    <t xml:space="preserve">podpoložka </t>
  </si>
  <si>
    <t>kód</t>
  </si>
  <si>
    <t>zdroja</t>
  </si>
  <si>
    <t>text</t>
  </si>
  <si>
    <t>rozpočet</t>
  </si>
  <si>
    <t>úprava</t>
  </si>
  <si>
    <t>+</t>
  </si>
  <si>
    <t>-</t>
  </si>
  <si>
    <t>upravený</t>
  </si>
  <si>
    <t>Mestská časť Košice-Sídlisko KVP, Trieda KVP č. 1, 040 23 Košice</t>
  </si>
  <si>
    <t>Úprava rozpočtu č. 2</t>
  </si>
  <si>
    <t>Príjmy</t>
  </si>
  <si>
    <t>Úroky</t>
  </si>
  <si>
    <t>Náhodný predaj služieb - reklama v KVaPke, známky pre psov</t>
  </si>
  <si>
    <t>11H</t>
  </si>
  <si>
    <t>§ 54 pre 12 zamestnancov, nový projekt</t>
  </si>
  <si>
    <t>§ 50j pre 2 zamestnancov, nový projekt od 01.04.2019</t>
  </si>
  <si>
    <t>§ 50j pre 4 zamestnancov, nový projekt od 01.07.2019</t>
  </si>
  <si>
    <t>§ 54 pre 6 zamestnancov, koniec 15.04.2019</t>
  </si>
  <si>
    <t>Výnos dane z príjmov</t>
  </si>
  <si>
    <t>Podielová daň za psa</t>
  </si>
  <si>
    <t>Príjmy z prenajatých budov, priestorov ...</t>
  </si>
  <si>
    <t>Príjmy z prenajatých pozemkov</t>
  </si>
  <si>
    <t>Administratívne poplatky - ostatné</t>
  </si>
  <si>
    <t>Výherné hracie automaty</t>
  </si>
  <si>
    <t>Pokuty, penále</t>
  </si>
  <si>
    <t>Z náhrad z poistného plnenia</t>
  </si>
  <si>
    <t>Z výťažkov z lotérií a iných podobných hier</t>
  </si>
  <si>
    <t>Z dobropisov</t>
  </si>
  <si>
    <t>Z vratiek</t>
  </si>
  <si>
    <t>Z refundácie</t>
  </si>
  <si>
    <t>Iné príjmy</t>
  </si>
  <si>
    <t>§ 52 pre 4 zamestnancov</t>
  </si>
  <si>
    <t>REGOB</t>
  </si>
  <si>
    <t>Príjmy celkom:</t>
  </si>
  <si>
    <t>Mesiac: Jún 2019</t>
  </si>
  <si>
    <t>01.1.1</t>
  </si>
  <si>
    <t>Výkonné a zákonodárne orgány</t>
  </si>
  <si>
    <t>Mzdy, platy, služobné príjmy a OOV</t>
  </si>
  <si>
    <t>41/111</t>
  </si>
  <si>
    <t>Tarifný plat, osobný plat ...</t>
  </si>
  <si>
    <t>Osobný príplatok</t>
  </si>
  <si>
    <t>Ostatné príplatky okrem osobných príplatkov</t>
  </si>
  <si>
    <t>Odmeny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</si>
  <si>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</si>
  <si>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</si>
  <si>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</si>
  <si>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</si>
  <si>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</si>
  <si>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</si>
  <si>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</si>
  <si>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</si>
  <si>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</si>
  <si>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Príspevok do doplnkových dôchodkových poisťovní</t>
  </si>
  <si>
    <t>Cestovné náhrady</t>
  </si>
  <si>
    <t>Tuzemské</t>
  </si>
  <si>
    <t>Energie, voda a komunikácie</t>
  </si>
  <si>
    <t>Energie</t>
  </si>
  <si>
    <t>Vodné, stočné</t>
  </si>
  <si>
    <t>Poštové služby</t>
  </si>
  <si>
    <t>Komunikačná infraštruktúra</t>
  </si>
  <si>
    <t>Telekomunikačné služby</t>
  </si>
  <si>
    <t>Materiál</t>
  </si>
  <si>
    <t>Interiérové vybavenie</t>
  </si>
  <si>
    <t>Výpočtová technika</t>
  </si>
  <si>
    <t>Prevádzkové stroje, prístroje ...</t>
  </si>
  <si>
    <t>Všeobecný materiál</t>
  </si>
  <si>
    <t>Špeciálny materiál</t>
  </si>
  <si>
    <t>Knihy, časopisy, noviny ...</t>
  </si>
  <si>
    <t>Pracovné odevy, obuv a pracovné pomôcky</t>
  </si>
  <si>
    <t>Potraviny</t>
  </si>
  <si>
    <t>Softvér</t>
  </si>
  <si>
    <t>Reprezentačné</t>
  </si>
  <si>
    <t>Dopravné</t>
  </si>
  <si>
    <t>Palivo, mazivá, oleje, špeciálne kvapaliny</t>
  </si>
  <si>
    <t>Servis, údržba, opravy a výdavky s tým spojené</t>
  </si>
  <si>
    <t>Poistenie</t>
  </si>
  <si>
    <t>Karty, známky, poplatky</t>
  </si>
  <si>
    <t>Rutinná a štandardná údržba</t>
  </si>
  <si>
    <t>výpočtovej techniky</t>
  </si>
  <si>
    <t>telekomunikačnej techniky</t>
  </si>
  <si>
    <t>prevádzkových strojov, prístrojov ...</t>
  </si>
  <si>
    <t>špeciálnych strojov ...</t>
  </si>
  <si>
    <t>budov, objektov a ich častí</t>
  </si>
  <si>
    <t>softvéru</t>
  </si>
  <si>
    <t>Nájomné za nájom</t>
  </si>
  <si>
    <t>Služby</t>
  </si>
  <si>
    <t>Propagácia, reklama, inzercia</t>
  </si>
  <si>
    <t>Všeobecné služby</t>
  </si>
  <si>
    <t>Špeciálne služby</t>
  </si>
  <si>
    <t>Náhrady</t>
  </si>
  <si>
    <t>Náhrada mzdy a platu</t>
  </si>
  <si>
    <t>Poplatky a odvody</t>
  </si>
  <si>
    <t>Stravovanie</t>
  </si>
  <si>
    <t>Prídel do sociálneho fondu</t>
  </si>
  <si>
    <t>Odmeny a príspevky</t>
  </si>
  <si>
    <t>Odmeny zamestnancov mimo pracovného pomeru</t>
  </si>
  <si>
    <t>Dane</t>
  </si>
  <si>
    <t>Služby v oblasti informačno-komunikačných technológií</t>
  </si>
  <si>
    <t>Transfery jednotlivcom a neziskovým právnickým osobám</t>
  </si>
  <si>
    <t>na členské príspevky</t>
  </si>
  <si>
    <t xml:space="preserve">na odstupné </t>
  </si>
  <si>
    <t>na nemocenské dávky</t>
  </si>
  <si>
    <t>01.1.2</t>
  </si>
  <si>
    <t>Finančné a rozpočtové záležitosti</t>
  </si>
  <si>
    <t xml:space="preserve">Služby </t>
  </si>
  <si>
    <t>01.1.3</t>
  </si>
  <si>
    <t>Iné všeobecné služby (výdavky súvisiace so správou majetku zvereného mestom Košice do správy)</t>
  </si>
  <si>
    <t>Poistné</t>
  </si>
  <si>
    <t>Vrátenie príjmov z minulých rokov</t>
  </si>
  <si>
    <t>04.5.1</t>
  </si>
  <si>
    <t>Cestná doprava</t>
  </si>
  <si>
    <t>11H,41</t>
  </si>
  <si>
    <t>05.1.0</t>
  </si>
  <si>
    <t>05.2.0</t>
  </si>
  <si>
    <t>05.3.0</t>
  </si>
  <si>
    <t>05.6.0</t>
  </si>
  <si>
    <t>06.2.0</t>
  </si>
  <si>
    <t>Rozvoj obcí</t>
  </si>
  <si>
    <t>3AC1,2,3AL1, 41</t>
  </si>
  <si>
    <t>Výdavky súvisiace so zamestnávaním UoZ</t>
  </si>
  <si>
    <t>3AC1,2</t>
  </si>
  <si>
    <t>Palivá ako zdroj energie</t>
  </si>
  <si>
    <t>Údržba prevádzkových strojov, prístrojov ...</t>
  </si>
  <si>
    <t xml:space="preserve">Poistné </t>
  </si>
  <si>
    <t>Tovary a ďalšie služby celkom</t>
  </si>
  <si>
    <t>Cestná doprava /tovary a ďalšie služby celkom</t>
  </si>
  <si>
    <t>Nakladanie s odpadmi /tovary a ďalšie služby celkom</t>
  </si>
  <si>
    <t>Nakladanie s odpadovými vodami /tovary a ďalšie služby celkom</t>
  </si>
  <si>
    <t xml:space="preserve">Znižovanie znečisťovania /tovary a ďalšie služby celkom </t>
  </si>
  <si>
    <t>Ochrana životného prostredia inde neklasifikovaná /tovary a ďalšie služby celkom</t>
  </si>
  <si>
    <t xml:space="preserve">Rozvoj obcí </t>
  </si>
  <si>
    <t>Výdavky súvisiace so zamestnávaním UoZ § 52/tovary a ďalšie služby celkom</t>
  </si>
  <si>
    <t>Výdavky súvisiace so zamestnávaním UoZ § 54, Národný projekt "Praxou k zamestnaniu" - prebiehajúci NP</t>
  </si>
  <si>
    <t>3AC1,2, AL1</t>
  </si>
  <si>
    <t>41/12</t>
  </si>
  <si>
    <t>stravovanie</t>
  </si>
  <si>
    <t>Výdavky súvisiace so zamestnávaním UoZ § 54, Národný projekt "Praxou k zamestnaniu" - NP od 1.3.2019</t>
  </si>
  <si>
    <t>41, 11H</t>
  </si>
  <si>
    <t>Výdavky súvisiace s rozvojom obcí</t>
  </si>
  <si>
    <t>08.1.0</t>
  </si>
  <si>
    <t>Rekreačné a športové služby</t>
  </si>
  <si>
    <t>Športové podujatia</t>
  </si>
  <si>
    <t>Konkurzy a súťaže</t>
  </si>
  <si>
    <t>Mobilná ľadová plocha</t>
  </si>
  <si>
    <t>štúdie, expertízy, posudky</t>
  </si>
  <si>
    <t>Športové ihriská</t>
  </si>
  <si>
    <t>08.2.0/A</t>
  </si>
  <si>
    <t>Kultúrne služby (kultúrne podujatia)</t>
  </si>
  <si>
    <t>08.2.0/B</t>
  </si>
  <si>
    <t>Kultúrne služby (klubové a špeciálne kultúrne zariadenia)</t>
  </si>
  <si>
    <t>08.3.0</t>
  </si>
  <si>
    <t>Vysielacie a vydavateľské služby</t>
  </si>
  <si>
    <t>09.5.0</t>
  </si>
  <si>
    <t>Vzdelávanie nedefinované podľa úrovne</t>
  </si>
  <si>
    <t>školenia, kurzy, semináre ...</t>
  </si>
  <si>
    <t>10.2.0/A</t>
  </si>
  <si>
    <t>Nájom za nájom budov, objektov a ich častí</t>
  </si>
  <si>
    <t>Služby (Senior dom)</t>
  </si>
  <si>
    <t>Štúdie, expertízy, posudky</t>
  </si>
  <si>
    <t>10.2.0/B</t>
  </si>
  <si>
    <t>Staroba (ďalšie sociálne služby)</t>
  </si>
  <si>
    <t>jednotlivcovi</t>
  </si>
  <si>
    <t>10.7.0</t>
  </si>
  <si>
    <t>Sociálna pomoc občanom v hmotnej a sociálnej núdzi</t>
  </si>
  <si>
    <t>na dávku v hmotnej núdzi a príspevky k dávke</t>
  </si>
  <si>
    <t>Výdavky - bežné celkom:</t>
  </si>
  <si>
    <t>Z rozpočtu mesta na stravovanie dôchodcov a na projekty</t>
  </si>
  <si>
    <t>komunikačnej infraštruktúry</t>
  </si>
  <si>
    <t>Staroba (zariadenie sociálnych služieb)</t>
  </si>
  <si>
    <t>všobecné služby</t>
  </si>
  <si>
    <t>Výdavky - kapitálové celkom:</t>
  </si>
  <si>
    <t>Výkonné a zákonodarné orgány</t>
  </si>
  <si>
    <t>Rekonštrukcia a modernizácia</t>
  </si>
  <si>
    <t>Výpočtovej techniky</t>
  </si>
  <si>
    <t>01.3.3</t>
  </si>
  <si>
    <t>Iné všeobecné služby</t>
  </si>
  <si>
    <t>Realizácia stavieb a ich technického zhodnotenia</t>
  </si>
  <si>
    <t>04.4.3</t>
  </si>
  <si>
    <t>Výstavba</t>
  </si>
  <si>
    <t>Prípravná a projektová dokumentácia</t>
  </si>
  <si>
    <t>11H, 46</t>
  </si>
  <si>
    <t>Realizácia nových stavieb</t>
  </si>
  <si>
    <t>Znižovanie znečisťovania</t>
  </si>
  <si>
    <t xml:space="preserve">Nákup strojov, prístrojov, zariadení, techniky a náradia </t>
  </si>
  <si>
    <t>Nákup špeciálnych strojov, prístrojov, techniky, náradia a materiálu</t>
  </si>
  <si>
    <t>Rekonštrukcia a modernizácia špeciálnych strojov, prístrojov, zariadení, techniky a náradia</t>
  </si>
  <si>
    <t>Finančné operácie (príjmové)</t>
  </si>
  <si>
    <t>Prevod prostriedkov z peňažných fondov</t>
  </si>
  <si>
    <t>Finančné operácie (výdavkové)</t>
  </si>
  <si>
    <t>Účasť na majetku v tuzemsku (vklad do Podniku služieb KVP s.r.o.)</t>
  </si>
  <si>
    <t xml:space="preserve">Výdavky súvisiace so zamestnávaním UoZ § 50 j od 1.4.2019 </t>
  </si>
  <si>
    <t>13/41</t>
  </si>
  <si>
    <t xml:space="preserve">Výdavky súvisiace so zamestnávaním UoZ § 50 j od 1.7.2019 </t>
  </si>
  <si>
    <t>Refundácie</t>
  </si>
  <si>
    <t>Pokuty a penále</t>
  </si>
  <si>
    <t xml:space="preserve">Prídel do sociálneho fondu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</si>
</sst>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i/>
      <sz val="12"/>
      <color theme="1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3" fontId="0" fillId="0" borderId="0" xfId="0" applyNumberFormat="1"/>
    <xf numFmtId="0" fontId="2" fillId="0" borderId="1" xfId="0" applyFont="1" applyBorder="1"/>
    <xf numFmtId="0" fontId="1" fillId="0" borderId="1" xfId="0" applyFont="1" applyBorder="1"/>
    <xf numFmtId="3" fontId="2" fillId="0" borderId="1" xfId="0" applyNumberFormat="1" applyFont="1" applyBorder="1"/>
    <xf numFmtId="0" fontId="0" fillId="0" borderId="1" xfId="0" applyBorder="1"/>
    <xf numFmtId="3" fontId="0" fillId="0" borderId="1" xfId="0" applyNumberForma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/>
    </xf>
    <xf numFmtId="3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/>
    <xf numFmtId="49" fontId="1" fillId="0" borderId="1" xfId="0" applyNumberFormat="1" applyFont="1" applyBorder="1"/>
    <xf numFmtId="0" fontId="6" fillId="0" borderId="1" xfId="0" applyFont="1" applyBorder="1"/>
    <xf numFmtId="0" fontId="5" fillId="0" borderId="1" xfId="0" applyFont="1" applyBorder="1"/>
    <xf numFmtId="0" fontId="3" fillId="0" borderId="1" xfId="0" applyFont="1" applyBorder="1"/>
    <xf numFmtId="0" fontId="10" fillId="0" borderId="1" xfId="0" applyFont="1" applyBorder="1"/>
    <xf numFmtId="0" fontId="2" fillId="2" borderId="2" xfId="0" applyFont="1" applyFill="1" applyBorder="1"/>
    <xf numFmtId="0" fontId="2" fillId="0" borderId="3" xfId="0" applyFont="1" applyBorder="1"/>
    <xf numFmtId="0" fontId="2" fillId="2" borderId="4" xfId="0" applyFont="1" applyFill="1" applyBorder="1"/>
    <xf numFmtId="0" fontId="2" fillId="2" borderId="3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49" fontId="2" fillId="2" borderId="3" xfId="0" applyNumberFormat="1" applyFont="1" applyFill="1" applyBorder="1"/>
    <xf numFmtId="0" fontId="2" fillId="3" borderId="1" xfId="0" applyFont="1" applyFill="1" applyBorder="1"/>
    <xf numFmtId="0" fontId="1" fillId="3" borderId="1" xfId="0" applyFont="1" applyFill="1" applyBorder="1"/>
    <xf numFmtId="3" fontId="10" fillId="3" borderId="1" xfId="0" applyNumberFormat="1" applyFont="1" applyFill="1" applyBorder="1"/>
    <xf numFmtId="49" fontId="2" fillId="4" borderId="1" xfId="0" applyNumberFormat="1" applyFont="1" applyFill="1" applyBorder="1"/>
    <xf numFmtId="0" fontId="2" fillId="4" borderId="1" xfId="0" applyFont="1" applyFill="1" applyBorder="1"/>
    <xf numFmtId="0" fontId="1" fillId="4" borderId="1" xfId="0" applyFont="1" applyFill="1" applyBorder="1"/>
    <xf numFmtId="3" fontId="1" fillId="4" borderId="1" xfId="0" applyNumberFormat="1" applyFont="1" applyFill="1" applyBorder="1"/>
    <xf numFmtId="49" fontId="1" fillId="4" borderId="1" xfId="0" applyNumberFormat="1" applyFont="1" applyFill="1" applyBorder="1"/>
    <xf numFmtId="0" fontId="4" fillId="4" borderId="1" xfId="0" applyFont="1" applyFill="1" applyBorder="1"/>
    <xf numFmtId="0" fontId="6" fillId="4" borderId="1" xfId="0" applyFont="1" applyFill="1" applyBorder="1"/>
    <xf numFmtId="0" fontId="1" fillId="4" borderId="1" xfId="0" applyFont="1" applyFill="1" applyBorder="1" applyAlignment="1">
      <alignment wrapText="1"/>
    </xf>
    <xf numFmtId="49" fontId="7" fillId="4" borderId="1" xfId="0" applyNumberFormat="1" applyFont="1" applyFill="1" applyBorder="1"/>
    <xf numFmtId="49" fontId="1" fillId="5" borderId="1" xfId="0" applyNumberFormat="1" applyFont="1" applyFill="1" applyBorder="1"/>
    <xf numFmtId="0" fontId="2" fillId="5" borderId="1" xfId="0" applyFont="1" applyFill="1" applyBorder="1"/>
    <xf numFmtId="0" fontId="1" fillId="5" borderId="1" xfId="0" applyFont="1" applyFill="1" applyBorder="1" applyAlignment="1">
      <alignment wrapText="1"/>
    </xf>
    <xf numFmtId="3" fontId="1" fillId="5" borderId="1" xfId="0" applyNumberFormat="1" applyFont="1" applyFill="1" applyBorder="1"/>
    <xf numFmtId="3" fontId="2" fillId="5" borderId="1" xfId="0" applyNumberFormat="1" applyFont="1" applyFill="1" applyBorder="1"/>
    <xf numFmtId="0" fontId="2" fillId="5" borderId="1" xfId="0" applyFont="1" applyFill="1" applyBorder="1" applyAlignment="1">
      <alignment wrapText="1"/>
    </xf>
    <xf numFmtId="0" fontId="1" fillId="5" borderId="1" xfId="0" applyFont="1" applyFill="1" applyBorder="1"/>
    <xf numFmtId="0" fontId="0" fillId="4" borderId="1" xfId="0" applyFill="1" applyBorder="1"/>
    <xf numFmtId="0" fontId="0" fillId="3" borderId="1" xfId="0" applyFill="1" applyBorder="1"/>
    <xf numFmtId="3" fontId="1" fillId="3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3" fontId="2" fillId="3" borderId="1" xfId="0" applyNumberFormat="1" applyFont="1" applyFill="1" applyBorder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87"/>
  <sheetViews>
    <sheetView tabSelected="1"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M478" sqref="M478"/>
    </sheetView>
  </sheetViews>
  <sheetFormatPr defaultRowHeight="14.4" x14ac:dyDescent="0.3"/>
  <cols>
    <col min="1" max="1" width="11.21875" bestFit="1" customWidth="1"/>
    <col min="3" max="3" width="11.77734375" bestFit="1" customWidth="1"/>
    <col min="4" max="4" width="9.109375" customWidth="1"/>
    <col min="5" max="5" width="44.88671875" customWidth="1"/>
    <col min="6" max="6" width="12.6640625" bestFit="1" customWidth="1"/>
    <col min="7" max="8" width="9.88671875" bestFit="1" customWidth="1"/>
    <col min="9" max="9" width="12.6640625" bestFit="1" customWidth="1"/>
    <col min="12" max="12" width="9.88671875" bestFit="1" customWidth="1"/>
  </cols>
  <sheetData>
    <row r="1" spans="1:9" ht="21" x14ac:dyDescent="0.4">
      <c r="A1" s="50" t="s">
        <v>12</v>
      </c>
      <c r="B1" s="50"/>
      <c r="C1" s="50"/>
      <c r="D1" s="50"/>
      <c r="E1" s="50"/>
      <c r="F1" s="50"/>
      <c r="G1" s="50"/>
      <c r="H1" s="50"/>
      <c r="I1" s="50"/>
    </row>
    <row r="4" spans="1:9" ht="17.399999999999999" x14ac:dyDescent="0.3">
      <c r="A4" s="51" t="s">
        <v>13</v>
      </c>
      <c r="B4" s="51"/>
      <c r="C4" s="51"/>
      <c r="D4" s="51"/>
      <c r="E4" s="51"/>
      <c r="F4" s="51"/>
      <c r="G4" s="51"/>
      <c r="H4" s="51"/>
      <c r="I4" s="51"/>
    </row>
    <row r="6" spans="1:9" ht="15.6" x14ac:dyDescent="0.3">
      <c r="A6" s="1" t="s">
        <v>38</v>
      </c>
      <c r="B6" s="1"/>
      <c r="C6" s="1"/>
      <c r="D6" s="1"/>
      <c r="E6" s="1"/>
      <c r="F6" s="1"/>
      <c r="G6" s="1"/>
      <c r="H6" s="1"/>
      <c r="I6" s="1"/>
    </row>
    <row r="7" spans="1:9" ht="15.6" x14ac:dyDescent="0.3">
      <c r="A7" s="21" t="s">
        <v>0</v>
      </c>
      <c r="B7" s="19"/>
      <c r="C7" s="23"/>
      <c r="D7" s="21" t="s">
        <v>4</v>
      </c>
      <c r="E7" s="24"/>
      <c r="F7" s="21" t="s">
        <v>11</v>
      </c>
      <c r="G7" s="21" t="s">
        <v>8</v>
      </c>
      <c r="H7" s="21" t="s">
        <v>8</v>
      </c>
      <c r="I7" s="21" t="s">
        <v>11</v>
      </c>
    </row>
    <row r="8" spans="1:9" ht="15.6" x14ac:dyDescent="0.3">
      <c r="A8" s="22" t="s">
        <v>1</v>
      </c>
      <c r="B8" s="19" t="s">
        <v>2</v>
      </c>
      <c r="C8" s="23" t="s">
        <v>3</v>
      </c>
      <c r="D8" s="22" t="s">
        <v>5</v>
      </c>
      <c r="E8" s="24" t="s">
        <v>6</v>
      </c>
      <c r="F8" s="22" t="s">
        <v>7</v>
      </c>
      <c r="G8" s="25" t="s">
        <v>9</v>
      </c>
      <c r="H8" s="25" t="s">
        <v>10</v>
      </c>
      <c r="I8" s="22" t="s">
        <v>7</v>
      </c>
    </row>
    <row r="9" spans="1:9" ht="15.6" x14ac:dyDescent="0.3">
      <c r="A9" s="20"/>
      <c r="B9" s="4"/>
      <c r="C9" s="4"/>
      <c r="D9" s="20"/>
      <c r="E9" s="5" t="s">
        <v>14</v>
      </c>
      <c r="F9" s="20"/>
      <c r="G9" s="20"/>
      <c r="H9" s="20"/>
      <c r="I9" s="20"/>
    </row>
    <row r="10" spans="1:9" ht="15.6" x14ac:dyDescent="0.3">
      <c r="A10" s="4"/>
      <c r="B10" s="4"/>
      <c r="C10" s="4">
        <v>111003</v>
      </c>
      <c r="D10" s="4">
        <v>41</v>
      </c>
      <c r="E10" s="4" t="s">
        <v>22</v>
      </c>
      <c r="F10" s="6">
        <v>978424</v>
      </c>
      <c r="G10" s="6"/>
      <c r="H10" s="6"/>
      <c r="I10" s="6">
        <f t="shared" ref="I10:I16" si="0">F10+G10-H10</f>
        <v>978424</v>
      </c>
    </row>
    <row r="11" spans="1:9" ht="15.6" x14ac:dyDescent="0.3">
      <c r="A11" s="4"/>
      <c r="B11" s="4"/>
      <c r="C11" s="4">
        <v>133001</v>
      </c>
      <c r="D11" s="4">
        <v>41</v>
      </c>
      <c r="E11" s="4" t="s">
        <v>23</v>
      </c>
      <c r="F11" s="6">
        <v>12854</v>
      </c>
      <c r="G11" s="6"/>
      <c r="H11" s="6"/>
      <c r="I11" s="6">
        <f t="shared" si="0"/>
        <v>12854</v>
      </c>
    </row>
    <row r="12" spans="1:9" ht="15.6" x14ac:dyDescent="0.3">
      <c r="A12" s="4"/>
      <c r="B12" s="4"/>
      <c r="C12" s="4">
        <v>202003</v>
      </c>
      <c r="D12" s="4">
        <v>41</v>
      </c>
      <c r="E12" s="4" t="s">
        <v>24</v>
      </c>
      <c r="F12" s="6">
        <v>191482</v>
      </c>
      <c r="G12" s="6"/>
      <c r="H12" s="6"/>
      <c r="I12" s="6">
        <f t="shared" si="0"/>
        <v>191482</v>
      </c>
    </row>
    <row r="13" spans="1:9" ht="15.6" x14ac:dyDescent="0.3">
      <c r="A13" s="4"/>
      <c r="B13" s="4"/>
      <c r="C13" s="4">
        <v>212002</v>
      </c>
      <c r="D13" s="4">
        <v>41</v>
      </c>
      <c r="E13" s="4" t="s">
        <v>25</v>
      </c>
      <c r="F13" s="6">
        <v>54143</v>
      </c>
      <c r="G13" s="6"/>
      <c r="H13" s="6"/>
      <c r="I13" s="6">
        <f t="shared" ref="I13" si="1">F13+G13-H13</f>
        <v>54143</v>
      </c>
    </row>
    <row r="14" spans="1:9" ht="15.6" x14ac:dyDescent="0.3">
      <c r="A14" s="4"/>
      <c r="B14" s="4"/>
      <c r="C14" s="4">
        <v>221004</v>
      </c>
      <c r="D14" s="4">
        <v>41</v>
      </c>
      <c r="E14" s="4" t="s">
        <v>26</v>
      </c>
      <c r="F14" s="6">
        <v>15500</v>
      </c>
      <c r="G14" s="6"/>
      <c r="H14" s="6"/>
      <c r="I14" s="6">
        <f t="shared" si="0"/>
        <v>15500</v>
      </c>
    </row>
    <row r="15" spans="1:9" ht="15.6" x14ac:dyDescent="0.3">
      <c r="A15" s="7"/>
      <c r="B15" s="4"/>
      <c r="C15" s="4">
        <v>221004</v>
      </c>
      <c r="D15" s="4">
        <v>41</v>
      </c>
      <c r="E15" s="4" t="s">
        <v>27</v>
      </c>
      <c r="F15" s="6">
        <v>26000</v>
      </c>
      <c r="G15" s="8"/>
      <c r="H15" s="8"/>
      <c r="I15" s="6">
        <f t="shared" si="0"/>
        <v>26000</v>
      </c>
    </row>
    <row r="16" spans="1:9" ht="15.6" x14ac:dyDescent="0.3">
      <c r="A16" s="4"/>
      <c r="B16" s="4"/>
      <c r="C16" s="4">
        <v>222003</v>
      </c>
      <c r="D16" s="4">
        <v>41</v>
      </c>
      <c r="E16" s="4" t="s">
        <v>28</v>
      </c>
      <c r="F16" s="6">
        <v>1000</v>
      </c>
      <c r="G16" s="6"/>
      <c r="H16" s="6"/>
      <c r="I16" s="6">
        <f t="shared" si="0"/>
        <v>1000</v>
      </c>
    </row>
    <row r="17" spans="1:9" ht="31.2" x14ac:dyDescent="0.3">
      <c r="A17" s="4"/>
      <c r="B17" s="4"/>
      <c r="C17" s="4">
        <v>223001</v>
      </c>
      <c r="D17" s="4">
        <v>41</v>
      </c>
      <c r="E17" s="9" t="s">
        <v>16</v>
      </c>
      <c r="F17" s="6">
        <v>1620</v>
      </c>
      <c r="G17" s="6">
        <v>500</v>
      </c>
      <c r="H17" s="6"/>
      <c r="I17" s="6">
        <f t="shared" ref="I17:I29" si="2">F17+G17-H17</f>
        <v>2120</v>
      </c>
    </row>
    <row r="18" spans="1:9" ht="15.6" x14ac:dyDescent="0.3">
      <c r="A18" s="4"/>
      <c r="B18" s="4"/>
      <c r="C18" s="4">
        <v>243</v>
      </c>
      <c r="D18" s="4">
        <v>41</v>
      </c>
      <c r="E18" s="4" t="s">
        <v>15</v>
      </c>
      <c r="F18" s="6">
        <v>800</v>
      </c>
      <c r="G18" s="6">
        <v>700</v>
      </c>
      <c r="H18" s="6"/>
      <c r="I18" s="6">
        <f t="shared" ref="I18" si="3">F18+G18-H18</f>
        <v>1500</v>
      </c>
    </row>
    <row r="19" spans="1:9" ht="15.6" x14ac:dyDescent="0.3">
      <c r="A19" s="4"/>
      <c r="B19" s="4"/>
      <c r="C19" s="4">
        <v>292006</v>
      </c>
      <c r="D19" s="4">
        <v>41</v>
      </c>
      <c r="E19" s="4" t="s">
        <v>29</v>
      </c>
      <c r="F19" s="6">
        <v>200</v>
      </c>
      <c r="G19" s="6">
        <v>30</v>
      </c>
      <c r="H19" s="6"/>
      <c r="I19" s="6">
        <f t="shared" si="2"/>
        <v>230</v>
      </c>
    </row>
    <row r="20" spans="1:9" ht="15.6" x14ac:dyDescent="0.3">
      <c r="A20" s="4"/>
      <c r="B20" s="4"/>
      <c r="C20" s="4">
        <v>292008</v>
      </c>
      <c r="D20" s="4">
        <v>41</v>
      </c>
      <c r="E20" s="4" t="s">
        <v>30</v>
      </c>
      <c r="F20" s="6">
        <v>39000</v>
      </c>
      <c r="G20" s="6"/>
      <c r="H20" s="6"/>
      <c r="I20" s="6">
        <f t="shared" si="2"/>
        <v>39000</v>
      </c>
    </row>
    <row r="21" spans="1:9" ht="15.6" x14ac:dyDescent="0.3">
      <c r="A21" s="4"/>
      <c r="B21" s="4"/>
      <c r="C21" s="4">
        <v>292012</v>
      </c>
      <c r="D21" s="4">
        <v>41</v>
      </c>
      <c r="E21" s="4" t="s">
        <v>31</v>
      </c>
      <c r="F21" s="6">
        <v>2800</v>
      </c>
      <c r="G21" s="6"/>
      <c r="H21" s="6"/>
      <c r="I21" s="6">
        <f t="shared" si="2"/>
        <v>2800</v>
      </c>
    </row>
    <row r="22" spans="1:9" ht="15.6" x14ac:dyDescent="0.3">
      <c r="A22" s="4"/>
      <c r="B22" s="4"/>
      <c r="C22" s="4">
        <v>292017</v>
      </c>
      <c r="D22" s="4">
        <v>41</v>
      </c>
      <c r="E22" s="4" t="s">
        <v>32</v>
      </c>
      <c r="F22" s="6">
        <v>500</v>
      </c>
      <c r="G22" s="6"/>
      <c r="H22" s="6"/>
      <c r="I22" s="6">
        <f t="shared" si="2"/>
        <v>500</v>
      </c>
    </row>
    <row r="23" spans="1:9" ht="15.6" x14ac:dyDescent="0.3">
      <c r="A23" s="4"/>
      <c r="B23" s="4"/>
      <c r="C23" s="4">
        <v>292019</v>
      </c>
      <c r="D23" s="4">
        <v>41</v>
      </c>
      <c r="E23" s="4" t="s">
        <v>33</v>
      </c>
      <c r="F23" s="6">
        <v>150</v>
      </c>
      <c r="G23" s="6"/>
      <c r="H23" s="6"/>
      <c r="I23" s="6">
        <f t="shared" si="2"/>
        <v>150</v>
      </c>
    </row>
    <row r="24" spans="1:9" ht="15.6" x14ac:dyDescent="0.3">
      <c r="A24" s="4"/>
      <c r="B24" s="4"/>
      <c r="C24" s="4">
        <v>292027</v>
      </c>
      <c r="D24" s="4">
        <v>41</v>
      </c>
      <c r="E24" s="4" t="s">
        <v>34</v>
      </c>
      <c r="F24" s="6">
        <v>3800</v>
      </c>
      <c r="G24" s="6"/>
      <c r="H24" s="6"/>
      <c r="I24" s="6">
        <f t="shared" si="2"/>
        <v>3800</v>
      </c>
    </row>
    <row r="25" spans="1:9" ht="15.6" x14ac:dyDescent="0.3">
      <c r="A25" s="4"/>
      <c r="B25" s="4"/>
      <c r="C25" s="4">
        <v>312001</v>
      </c>
      <c r="D25" s="10">
        <v>111</v>
      </c>
      <c r="E25" s="9" t="s">
        <v>21</v>
      </c>
      <c r="F25" s="6">
        <v>19623</v>
      </c>
      <c r="G25" s="6"/>
      <c r="H25" s="6">
        <v>1203</v>
      </c>
      <c r="I25" s="6">
        <f t="shared" si="2"/>
        <v>18420</v>
      </c>
    </row>
    <row r="26" spans="1:9" ht="15.6" x14ac:dyDescent="0.3">
      <c r="A26" s="4"/>
      <c r="B26" s="4"/>
      <c r="C26" s="4">
        <v>312001</v>
      </c>
      <c r="D26" s="4">
        <v>111</v>
      </c>
      <c r="E26" s="4" t="s">
        <v>18</v>
      </c>
      <c r="F26" s="6">
        <v>86840</v>
      </c>
      <c r="G26" s="6"/>
      <c r="H26" s="6">
        <v>86840</v>
      </c>
      <c r="I26" s="6">
        <f t="shared" si="2"/>
        <v>0</v>
      </c>
    </row>
    <row r="27" spans="1:9" ht="31.2" x14ac:dyDescent="0.3">
      <c r="A27" s="4"/>
      <c r="B27" s="4"/>
      <c r="C27" s="4">
        <v>312001</v>
      </c>
      <c r="D27" s="4">
        <v>111</v>
      </c>
      <c r="E27" s="9" t="s">
        <v>19</v>
      </c>
      <c r="F27" s="6">
        <v>0</v>
      </c>
      <c r="G27" s="6">
        <v>14322</v>
      </c>
      <c r="H27" s="6"/>
      <c r="I27" s="6">
        <f t="shared" si="2"/>
        <v>14322</v>
      </c>
    </row>
    <row r="28" spans="1:9" ht="31.2" x14ac:dyDescent="0.3">
      <c r="A28" s="4"/>
      <c r="B28" s="4"/>
      <c r="C28" s="4">
        <v>312001</v>
      </c>
      <c r="D28" s="4">
        <v>111</v>
      </c>
      <c r="E28" s="9" t="s">
        <v>20</v>
      </c>
      <c r="F28" s="6">
        <v>0</v>
      </c>
      <c r="G28" s="6">
        <v>19095</v>
      </c>
      <c r="H28" s="6"/>
      <c r="I28" s="6">
        <f t="shared" si="2"/>
        <v>19095</v>
      </c>
    </row>
    <row r="29" spans="1:9" ht="15.6" x14ac:dyDescent="0.3">
      <c r="A29" s="4"/>
      <c r="B29" s="4"/>
      <c r="C29" s="4">
        <v>312001</v>
      </c>
      <c r="D29" s="4">
        <v>111</v>
      </c>
      <c r="E29" s="9" t="s">
        <v>35</v>
      </c>
      <c r="F29" s="6">
        <v>2000</v>
      </c>
      <c r="G29" s="6"/>
      <c r="H29" s="6"/>
      <c r="I29" s="6">
        <f t="shared" si="2"/>
        <v>2000</v>
      </c>
    </row>
    <row r="30" spans="1:9" ht="31.2" x14ac:dyDescent="0.3">
      <c r="A30" s="4"/>
      <c r="B30" s="4"/>
      <c r="C30" s="4">
        <v>312007</v>
      </c>
      <c r="D30" s="10" t="s">
        <v>17</v>
      </c>
      <c r="E30" s="9" t="s">
        <v>170</v>
      </c>
      <c r="F30" s="6">
        <v>14000</v>
      </c>
      <c r="G30" s="6">
        <v>11000</v>
      </c>
      <c r="H30" s="6"/>
      <c r="I30" s="6">
        <f t="shared" ref="I30:I31" si="4">F30+G30-H30</f>
        <v>25000</v>
      </c>
    </row>
    <row r="31" spans="1:9" ht="15.6" x14ac:dyDescent="0.3">
      <c r="A31" s="4"/>
      <c r="B31" s="4"/>
      <c r="C31" s="4">
        <v>312012</v>
      </c>
      <c r="D31" s="4">
        <v>111</v>
      </c>
      <c r="E31" s="4" t="s">
        <v>36</v>
      </c>
      <c r="F31" s="6">
        <v>8000</v>
      </c>
      <c r="G31" s="6"/>
      <c r="H31" s="6"/>
      <c r="I31" s="6">
        <f t="shared" si="4"/>
        <v>8000</v>
      </c>
    </row>
    <row r="32" spans="1:9" ht="16.2" x14ac:dyDescent="0.35">
      <c r="A32" s="26"/>
      <c r="B32" s="26"/>
      <c r="C32" s="26"/>
      <c r="D32" s="26"/>
      <c r="E32" s="27" t="s">
        <v>37</v>
      </c>
      <c r="F32" s="28">
        <f>SUM(F10:F31)</f>
        <v>1458736</v>
      </c>
      <c r="G32" s="28">
        <f t="shared" ref="G32:I32" si="5">SUM(G10:G31)</f>
        <v>45647</v>
      </c>
      <c r="H32" s="28">
        <f t="shared" si="5"/>
        <v>88043</v>
      </c>
      <c r="I32" s="28">
        <f t="shared" si="5"/>
        <v>1416340</v>
      </c>
    </row>
    <row r="33" spans="1:12" ht="15.6" x14ac:dyDescent="0.3">
      <c r="A33" s="4"/>
      <c r="B33" s="4"/>
      <c r="C33" s="4"/>
      <c r="D33" s="4"/>
      <c r="E33" s="4"/>
      <c r="F33" s="6"/>
      <c r="G33" s="6"/>
      <c r="H33" s="6"/>
      <c r="I33" s="6"/>
    </row>
    <row r="34" spans="1:12" ht="16.2" x14ac:dyDescent="0.35">
      <c r="A34" s="26"/>
      <c r="B34" s="26"/>
      <c r="C34" s="26"/>
      <c r="D34" s="26"/>
      <c r="E34" s="27" t="s">
        <v>169</v>
      </c>
      <c r="F34" s="28">
        <f>F445+F441+F420+F416+F403+F379+F366+F341+F199+F196+F188+F185+F182+F171+F114+F109+F36</f>
        <v>1458736</v>
      </c>
      <c r="G34" s="28">
        <f t="shared" ref="G34:I34" si="6">G445+G441+G420+G416+G403+G379+G366+G341+G199+G196+G188+G185+G182+G171+G114+G109+G36</f>
        <v>87766</v>
      </c>
      <c r="H34" s="28">
        <f t="shared" si="6"/>
        <v>130162</v>
      </c>
      <c r="I34" s="28">
        <f t="shared" si="6"/>
        <v>1416340</v>
      </c>
      <c r="L34" s="3"/>
    </row>
    <row r="35" spans="1:12" ht="15.6" x14ac:dyDescent="0.3">
      <c r="A35" s="4"/>
      <c r="B35" s="4"/>
      <c r="C35" s="4"/>
      <c r="D35" s="4"/>
      <c r="E35" s="4"/>
      <c r="F35" s="6"/>
      <c r="G35" s="6"/>
      <c r="H35" s="6"/>
      <c r="I35" s="6"/>
    </row>
    <row r="36" spans="1:12" ht="15.6" x14ac:dyDescent="0.3">
      <c r="A36" s="29" t="s">
        <v>39</v>
      </c>
      <c r="B36" s="30"/>
      <c r="C36" s="30"/>
      <c r="D36" s="31" t="s">
        <v>42</v>
      </c>
      <c r="E36" s="31" t="s">
        <v>40</v>
      </c>
      <c r="F36" s="32">
        <f>F104+F54+F44+F37</f>
        <v>697305</v>
      </c>
      <c r="G36" s="32">
        <f>G104+G54+G44+G37</f>
        <v>25618</v>
      </c>
      <c r="H36" s="32">
        <f>H104+H54+H44+H37</f>
        <v>15348</v>
      </c>
      <c r="I36" s="32">
        <f>I104+I54+I44+I37</f>
        <v>707575</v>
      </c>
    </row>
    <row r="37" spans="1:12" ht="15.6" x14ac:dyDescent="0.3">
      <c r="A37" s="4"/>
      <c r="B37" s="5">
        <v>610</v>
      </c>
      <c r="C37" s="5"/>
      <c r="D37" s="5" t="s">
        <v>42</v>
      </c>
      <c r="E37" s="5" t="s">
        <v>41</v>
      </c>
      <c r="F37" s="11">
        <f>F39+F38</f>
        <v>388280</v>
      </c>
      <c r="G37" s="11">
        <f>G39+G38</f>
        <v>11476</v>
      </c>
      <c r="H37" s="11">
        <f t="shared" ref="H37:I37" si="7">H39+H38</f>
        <v>2250</v>
      </c>
      <c r="I37" s="11">
        <f t="shared" si="7"/>
        <v>397506</v>
      </c>
    </row>
    <row r="38" spans="1:12" ht="15.6" x14ac:dyDescent="0.3">
      <c r="A38" s="4"/>
      <c r="B38" s="5">
        <v>610</v>
      </c>
      <c r="C38" s="5"/>
      <c r="D38" s="5">
        <v>111</v>
      </c>
      <c r="E38" s="5" t="s">
        <v>41</v>
      </c>
      <c r="F38" s="6">
        <v>8000</v>
      </c>
      <c r="G38" s="4"/>
      <c r="H38" s="4"/>
      <c r="I38" s="6">
        <f>F38+G38-H38</f>
        <v>8000</v>
      </c>
    </row>
    <row r="39" spans="1:12" ht="15.6" x14ac:dyDescent="0.3">
      <c r="A39" s="4"/>
      <c r="B39" s="5">
        <v>610</v>
      </c>
      <c r="C39" s="4"/>
      <c r="D39" s="5">
        <v>41</v>
      </c>
      <c r="E39" s="5" t="s">
        <v>41</v>
      </c>
      <c r="F39" s="6">
        <f>SUM(F40:F43)</f>
        <v>380280</v>
      </c>
      <c r="G39" s="6">
        <f t="shared" ref="G39:H39" si="8">SUM(G40:G43)</f>
        <v>11476</v>
      </c>
      <c r="H39" s="6">
        <f t="shared" si="8"/>
        <v>2250</v>
      </c>
      <c r="I39" s="6">
        <f t="shared" ref="I39:I53" si="9">F39+G39-H39</f>
        <v>389506</v>
      </c>
    </row>
    <row r="40" spans="1:12" ht="15.6" x14ac:dyDescent="0.3">
      <c r="A40" s="4"/>
      <c r="B40" s="4">
        <v>611</v>
      </c>
      <c r="C40" s="4"/>
      <c r="D40" s="4">
        <v>41</v>
      </c>
      <c r="E40" s="4" t="s">
        <v>43</v>
      </c>
      <c r="F40" s="6">
        <v>283840</v>
      </c>
      <c r="G40" s="4"/>
      <c r="H40" s="6">
        <v>2000</v>
      </c>
      <c r="I40" s="6">
        <f t="shared" si="9"/>
        <v>281840</v>
      </c>
    </row>
    <row r="41" spans="1:12" ht="15.6" x14ac:dyDescent="0.3">
      <c r="A41" s="4"/>
      <c r="B41" s="4">
        <v>612</v>
      </c>
      <c r="C41" s="4">
        <v>612001</v>
      </c>
      <c r="D41" s="4">
        <v>41</v>
      </c>
      <c r="E41" s="4" t="s">
        <v>44</v>
      </c>
      <c r="F41" s="6">
        <v>43200</v>
      </c>
      <c r="G41" s="4"/>
      <c r="H41" s="4"/>
      <c r="I41" s="6">
        <f t="shared" si="9"/>
        <v>43200</v>
      </c>
    </row>
    <row r="42" spans="1:12" ht="15.6" x14ac:dyDescent="0.3">
      <c r="A42" s="4"/>
      <c r="B42" s="4">
        <v>612</v>
      </c>
      <c r="C42" s="4">
        <v>612002</v>
      </c>
      <c r="D42" s="4">
        <v>41</v>
      </c>
      <c r="E42" s="4" t="s">
        <v>45</v>
      </c>
      <c r="F42" s="6">
        <v>6240</v>
      </c>
      <c r="G42" s="4"/>
      <c r="H42" s="4"/>
      <c r="I42" s="6">
        <f t="shared" si="9"/>
        <v>6240</v>
      </c>
    </row>
    <row r="43" spans="1:12" ht="15.6" x14ac:dyDescent="0.3">
      <c r="A43" s="4"/>
      <c r="B43" s="4">
        <v>614</v>
      </c>
      <c r="C43" s="4"/>
      <c r="D43" s="4">
        <v>41</v>
      </c>
      <c r="E43" s="4" t="s">
        <v>46</v>
      </c>
      <c r="F43" s="6">
        <v>47000</v>
      </c>
      <c r="G43" s="6">
        <v>11476</v>
      </c>
      <c r="H43" s="4">
        <v>250</v>
      </c>
      <c r="I43" s="6">
        <f t="shared" si="9"/>
        <v>58226</v>
      </c>
    </row>
    <row r="44" spans="1:12" ht="15.6" x14ac:dyDescent="0.3">
      <c r="A44" s="4"/>
      <c r="B44" s="5">
        <v>620</v>
      </c>
      <c r="C44" s="5"/>
      <c r="D44" s="5">
        <v>41</v>
      </c>
      <c r="E44" s="5" t="s">
        <v>47</v>
      </c>
      <c r="F44" s="11">
        <f>SUM(F45:F53)</f>
        <v>167874</v>
      </c>
      <c r="G44" s="11">
        <f>SUM(G45:G53)</f>
        <v>0</v>
      </c>
      <c r="H44" s="11">
        <f>SUM(H45:H53)</f>
        <v>0</v>
      </c>
      <c r="I44" s="11">
        <f>SUM(I45:I53)</f>
        <v>167874</v>
      </c>
    </row>
    <row r="45" spans="1:12" ht="15.6" x14ac:dyDescent="0.3">
      <c r="A45" s="4"/>
      <c r="B45" s="4">
        <v>621</v>
      </c>
      <c r="C45" s="4"/>
      <c r="D45" s="4">
        <v>41</v>
      </c>
      <c r="E45" s="4" t="s">
        <v>48</v>
      </c>
      <c r="F45" s="6">
        <v>17698</v>
      </c>
      <c r="G45" s="4"/>
      <c r="H45" s="4"/>
      <c r="I45" s="6">
        <f t="shared" si="9"/>
        <v>17698</v>
      </c>
    </row>
    <row r="46" spans="1:12" ht="15.6" x14ac:dyDescent="0.3">
      <c r="A46" s="4"/>
      <c r="B46" s="4">
        <v>623</v>
      </c>
      <c r="C46" s="4"/>
      <c r="D46" s="4">
        <v>41</v>
      </c>
      <c r="E46" s="4" t="s">
        <v>49</v>
      </c>
      <c r="F46" s="6">
        <v>27245</v>
      </c>
      <c r="G46" s="6"/>
      <c r="H46" s="6"/>
      <c r="I46" s="6">
        <f t="shared" si="9"/>
        <v>27245</v>
      </c>
    </row>
    <row r="47" spans="1:12" ht="15.6" x14ac:dyDescent="0.3">
      <c r="A47" s="4"/>
      <c r="B47" s="4">
        <v>625</v>
      </c>
      <c r="C47" s="4">
        <v>625001</v>
      </c>
      <c r="D47" s="4">
        <v>41</v>
      </c>
      <c r="E47" s="4" t="s">
        <v>50</v>
      </c>
      <c r="F47" s="6">
        <v>6291</v>
      </c>
      <c r="G47" s="6"/>
      <c r="H47" s="6"/>
      <c r="I47" s="6">
        <f t="shared" si="9"/>
        <v>6291</v>
      </c>
    </row>
    <row r="48" spans="1:12" ht="15.6" x14ac:dyDescent="0.3">
      <c r="A48" s="7"/>
      <c r="B48" s="4">
        <v>625</v>
      </c>
      <c r="C48" s="4">
        <v>625002</v>
      </c>
      <c r="D48" s="4">
        <v>41</v>
      </c>
      <c r="E48" s="4" t="s">
        <v>51</v>
      </c>
      <c r="F48" s="6">
        <v>62920</v>
      </c>
      <c r="G48" s="6"/>
      <c r="H48" s="6"/>
      <c r="I48" s="6">
        <f t="shared" si="9"/>
        <v>62920</v>
      </c>
    </row>
    <row r="49" spans="1:9" ht="15.6" x14ac:dyDescent="0.3">
      <c r="A49" s="7"/>
      <c r="B49" s="4">
        <v>625</v>
      </c>
      <c r="C49" s="4">
        <v>625003</v>
      </c>
      <c r="D49" s="4">
        <v>41</v>
      </c>
      <c r="E49" s="4" t="s">
        <v>52</v>
      </c>
      <c r="F49" s="6">
        <v>3595</v>
      </c>
      <c r="G49" s="6"/>
      <c r="H49" s="6"/>
      <c r="I49" s="6">
        <f t="shared" si="9"/>
        <v>3595</v>
      </c>
    </row>
    <row r="50" spans="1:9" ht="15.6" x14ac:dyDescent="0.3">
      <c r="A50" s="7"/>
      <c r="B50" s="4">
        <v>625</v>
      </c>
      <c r="C50" s="4">
        <v>625004</v>
      </c>
      <c r="D50" s="4">
        <v>41</v>
      </c>
      <c r="E50" s="4" t="s">
        <v>53</v>
      </c>
      <c r="F50" s="6">
        <v>13482</v>
      </c>
      <c r="G50" s="6"/>
      <c r="H50" s="6"/>
      <c r="I50" s="6">
        <f t="shared" si="9"/>
        <v>13482</v>
      </c>
    </row>
    <row r="51" spans="1:9" ht="15.6" x14ac:dyDescent="0.3">
      <c r="A51" s="7"/>
      <c r="B51" s="4">
        <v>625</v>
      </c>
      <c r="C51" s="4">
        <v>625005</v>
      </c>
      <c r="D51" s="4">
        <v>41</v>
      </c>
      <c r="E51" s="4" t="s">
        <v>54</v>
      </c>
      <c r="F51" s="6">
        <v>4494</v>
      </c>
      <c r="G51" s="6"/>
      <c r="H51" s="6"/>
      <c r="I51" s="6">
        <f t="shared" si="9"/>
        <v>4494</v>
      </c>
    </row>
    <row r="52" spans="1:9" ht="15.6" x14ac:dyDescent="0.3">
      <c r="A52" s="7"/>
      <c r="B52" s="4">
        <v>625</v>
      </c>
      <c r="C52" s="4">
        <v>625007</v>
      </c>
      <c r="D52" s="4">
        <v>41</v>
      </c>
      <c r="E52" s="4" t="s">
        <v>55</v>
      </c>
      <c r="F52" s="6">
        <v>21349</v>
      </c>
      <c r="G52" s="4"/>
      <c r="H52" s="4"/>
      <c r="I52" s="6">
        <f t="shared" si="9"/>
        <v>21349</v>
      </c>
    </row>
    <row r="53" spans="1:9" ht="31.2" x14ac:dyDescent="0.3">
      <c r="A53" s="7"/>
      <c r="B53" s="4">
        <v>627</v>
      </c>
      <c r="C53" s="4"/>
      <c r="D53" s="4">
        <v>41</v>
      </c>
      <c r="E53" s="9" t="s">
        <v>56</v>
      </c>
      <c r="F53" s="6">
        <v>10800</v>
      </c>
      <c r="G53" s="4"/>
      <c r="H53" s="4"/>
      <c r="I53" s="6">
        <f t="shared" si="9"/>
        <v>10800</v>
      </c>
    </row>
    <row r="54" spans="1:9" ht="15.6" x14ac:dyDescent="0.3">
      <c r="A54" s="7"/>
      <c r="B54" s="5">
        <v>630</v>
      </c>
      <c r="C54" s="5"/>
      <c r="D54" s="5"/>
      <c r="E54" s="12" t="s">
        <v>128</v>
      </c>
      <c r="F54" s="11">
        <f>F88+F86+F79+F74+F63+F57+F55</f>
        <v>123417</v>
      </c>
      <c r="G54" s="11">
        <f t="shared" ref="G54:I54" si="10">G88+G86+G79+G74+G63+G57+G55</f>
        <v>12142</v>
      </c>
      <c r="H54" s="11">
        <f t="shared" si="10"/>
        <v>1622</v>
      </c>
      <c r="I54" s="11">
        <f t="shared" si="10"/>
        <v>133937</v>
      </c>
    </row>
    <row r="55" spans="1:9" ht="15.6" x14ac:dyDescent="0.3">
      <c r="A55" s="7"/>
      <c r="B55" s="5">
        <v>631</v>
      </c>
      <c r="C55" s="5"/>
      <c r="D55" s="5">
        <v>41</v>
      </c>
      <c r="E55" s="5" t="s">
        <v>57</v>
      </c>
      <c r="F55" s="11">
        <f>F56</f>
        <v>320</v>
      </c>
      <c r="G55" s="11">
        <f t="shared" ref="G55:I55" si="11">G56</f>
        <v>500</v>
      </c>
      <c r="H55" s="11">
        <f t="shared" si="11"/>
        <v>0</v>
      </c>
      <c r="I55" s="11">
        <f t="shared" si="11"/>
        <v>820</v>
      </c>
    </row>
    <row r="56" spans="1:9" ht="15.6" x14ac:dyDescent="0.3">
      <c r="A56" s="7"/>
      <c r="B56" s="4">
        <v>631</v>
      </c>
      <c r="C56" s="4">
        <v>631001</v>
      </c>
      <c r="D56" s="4">
        <v>41</v>
      </c>
      <c r="E56" s="4" t="s">
        <v>58</v>
      </c>
      <c r="F56" s="6">
        <v>320</v>
      </c>
      <c r="G56" s="6">
        <v>500</v>
      </c>
      <c r="H56" s="4"/>
      <c r="I56" s="6">
        <f t="shared" ref="I56:I107" si="12">F56+G56-H56</f>
        <v>820</v>
      </c>
    </row>
    <row r="57" spans="1:9" ht="15.6" x14ac:dyDescent="0.3">
      <c r="A57" s="7"/>
      <c r="B57" s="5">
        <v>632</v>
      </c>
      <c r="C57" s="5"/>
      <c r="D57" s="5">
        <v>41</v>
      </c>
      <c r="E57" s="5" t="s">
        <v>59</v>
      </c>
      <c r="F57" s="11">
        <f>SUM(F58:F62)</f>
        <v>22368</v>
      </c>
      <c r="G57" s="11">
        <f t="shared" ref="G57:I57" si="13">SUM(G58:G62)</f>
        <v>600</v>
      </c>
      <c r="H57" s="11">
        <f t="shared" si="13"/>
        <v>0</v>
      </c>
      <c r="I57" s="11">
        <f t="shared" si="13"/>
        <v>22968</v>
      </c>
    </row>
    <row r="58" spans="1:9" ht="15.6" x14ac:dyDescent="0.3">
      <c r="A58" s="7"/>
      <c r="B58" s="4">
        <v>632</v>
      </c>
      <c r="C58" s="4">
        <v>632001</v>
      </c>
      <c r="D58" s="4">
        <v>41</v>
      </c>
      <c r="E58" s="4" t="s">
        <v>60</v>
      </c>
      <c r="F58" s="6">
        <v>15615</v>
      </c>
      <c r="G58" s="6"/>
      <c r="H58" s="6"/>
      <c r="I58" s="6">
        <f t="shared" si="12"/>
        <v>15615</v>
      </c>
    </row>
    <row r="59" spans="1:9" ht="15.6" x14ac:dyDescent="0.3">
      <c r="A59" s="7"/>
      <c r="B59" s="4">
        <v>632</v>
      </c>
      <c r="C59" s="4">
        <v>632002</v>
      </c>
      <c r="D59" s="4">
        <v>41</v>
      </c>
      <c r="E59" s="4" t="s">
        <v>61</v>
      </c>
      <c r="F59" s="6">
        <v>640</v>
      </c>
      <c r="G59" s="6"/>
      <c r="H59" s="6"/>
      <c r="I59" s="6">
        <f t="shared" si="12"/>
        <v>640</v>
      </c>
    </row>
    <row r="60" spans="1:9" ht="15.6" x14ac:dyDescent="0.3">
      <c r="A60" s="7"/>
      <c r="B60" s="4"/>
      <c r="C60" s="4">
        <v>632003</v>
      </c>
      <c r="D60" s="4">
        <v>41</v>
      </c>
      <c r="E60" s="4" t="s">
        <v>62</v>
      </c>
      <c r="F60" s="6">
        <v>2400</v>
      </c>
      <c r="G60" s="6"/>
      <c r="H60" s="6"/>
      <c r="I60" s="6">
        <f t="shared" si="12"/>
        <v>2400</v>
      </c>
    </row>
    <row r="61" spans="1:9" ht="15.6" x14ac:dyDescent="0.3">
      <c r="A61" s="7"/>
      <c r="B61" s="4"/>
      <c r="C61" s="4">
        <v>632004</v>
      </c>
      <c r="D61" s="4">
        <v>41</v>
      </c>
      <c r="E61" s="4" t="s">
        <v>63</v>
      </c>
      <c r="F61" s="6">
        <v>653</v>
      </c>
      <c r="G61" s="6"/>
      <c r="H61" s="6"/>
      <c r="I61" s="6">
        <f t="shared" si="12"/>
        <v>653</v>
      </c>
    </row>
    <row r="62" spans="1:9" ht="15.6" x14ac:dyDescent="0.3">
      <c r="A62" s="7"/>
      <c r="B62" s="4"/>
      <c r="C62" s="4">
        <v>632005</v>
      </c>
      <c r="D62" s="4">
        <v>41</v>
      </c>
      <c r="E62" s="4" t="s">
        <v>64</v>
      </c>
      <c r="F62" s="6">
        <v>3060</v>
      </c>
      <c r="G62" s="6">
        <v>600</v>
      </c>
      <c r="H62" s="6"/>
      <c r="I62" s="6">
        <f t="shared" si="12"/>
        <v>3660</v>
      </c>
    </row>
    <row r="63" spans="1:9" ht="15.6" x14ac:dyDescent="0.3">
      <c r="A63" s="7"/>
      <c r="B63" s="5">
        <v>633</v>
      </c>
      <c r="C63" s="5"/>
      <c r="D63" s="5">
        <v>41</v>
      </c>
      <c r="E63" s="5" t="s">
        <v>65</v>
      </c>
      <c r="F63" s="11">
        <f>SUM(F64:F73)</f>
        <v>15164</v>
      </c>
      <c r="G63" s="11">
        <f t="shared" ref="G63:I63" si="14">SUM(G64:G73)</f>
        <v>1820</v>
      </c>
      <c r="H63" s="11">
        <f t="shared" si="14"/>
        <v>842</v>
      </c>
      <c r="I63" s="11">
        <f t="shared" si="14"/>
        <v>16142</v>
      </c>
    </row>
    <row r="64" spans="1:9" ht="15.6" x14ac:dyDescent="0.3">
      <c r="A64" s="7"/>
      <c r="B64" s="4">
        <v>633</v>
      </c>
      <c r="C64" s="4">
        <v>633001</v>
      </c>
      <c r="D64" s="4">
        <v>41</v>
      </c>
      <c r="E64" s="4" t="s">
        <v>66</v>
      </c>
      <c r="F64" s="6">
        <v>800</v>
      </c>
      <c r="G64" s="6"/>
      <c r="H64" s="6"/>
      <c r="I64" s="6">
        <f t="shared" si="12"/>
        <v>800</v>
      </c>
    </row>
    <row r="65" spans="1:9" ht="15.6" x14ac:dyDescent="0.3">
      <c r="A65" s="7"/>
      <c r="B65" s="4"/>
      <c r="C65" s="4">
        <v>633002</v>
      </c>
      <c r="D65" s="4">
        <v>41</v>
      </c>
      <c r="E65" s="4" t="s">
        <v>67</v>
      </c>
      <c r="F65" s="6">
        <v>5000</v>
      </c>
      <c r="G65" s="6"/>
      <c r="H65" s="6"/>
      <c r="I65" s="6">
        <f t="shared" si="12"/>
        <v>5000</v>
      </c>
    </row>
    <row r="66" spans="1:9" ht="15.6" x14ac:dyDescent="0.3">
      <c r="A66" s="7"/>
      <c r="B66" s="4"/>
      <c r="C66" s="4">
        <v>633004</v>
      </c>
      <c r="D66" s="4">
        <v>41</v>
      </c>
      <c r="E66" s="4" t="s">
        <v>68</v>
      </c>
      <c r="F66" s="6">
        <v>300</v>
      </c>
      <c r="G66" s="6">
        <v>320</v>
      </c>
      <c r="H66" s="6"/>
      <c r="I66" s="6">
        <f t="shared" si="12"/>
        <v>620</v>
      </c>
    </row>
    <row r="67" spans="1:9" ht="15.6" x14ac:dyDescent="0.3">
      <c r="A67" s="7"/>
      <c r="B67" s="4"/>
      <c r="C67" s="4">
        <v>633006</v>
      </c>
      <c r="D67" s="4">
        <v>41</v>
      </c>
      <c r="E67" s="4" t="s">
        <v>69</v>
      </c>
      <c r="F67" s="6">
        <v>3520</v>
      </c>
      <c r="G67" s="6">
        <v>500</v>
      </c>
      <c r="H67" s="6"/>
      <c r="I67" s="6">
        <f t="shared" si="12"/>
        <v>4020</v>
      </c>
    </row>
    <row r="68" spans="1:9" ht="15.6" x14ac:dyDescent="0.3">
      <c r="A68" s="7"/>
      <c r="B68" s="4"/>
      <c r="C68" s="4">
        <v>633007</v>
      </c>
      <c r="D68" s="4">
        <v>41</v>
      </c>
      <c r="E68" s="4" t="s">
        <v>70</v>
      </c>
      <c r="F68" s="6">
        <v>64</v>
      </c>
      <c r="G68" s="6"/>
      <c r="H68" s="6"/>
      <c r="I68" s="6">
        <f t="shared" si="12"/>
        <v>64</v>
      </c>
    </row>
    <row r="69" spans="1:9" ht="15.6" x14ac:dyDescent="0.3">
      <c r="A69" s="7"/>
      <c r="B69" s="4"/>
      <c r="C69" s="4">
        <v>633009</v>
      </c>
      <c r="D69" s="4">
        <v>41</v>
      </c>
      <c r="E69" s="4" t="s">
        <v>71</v>
      </c>
      <c r="F69" s="6">
        <v>300</v>
      </c>
      <c r="G69" s="6">
        <v>200</v>
      </c>
      <c r="H69" s="6"/>
      <c r="I69" s="6">
        <f t="shared" si="12"/>
        <v>500</v>
      </c>
    </row>
    <row r="70" spans="1:9" ht="15.6" x14ac:dyDescent="0.3">
      <c r="A70" s="7"/>
      <c r="B70" s="4"/>
      <c r="C70" s="4">
        <v>633010</v>
      </c>
      <c r="D70" s="4">
        <v>41</v>
      </c>
      <c r="E70" s="4" t="s">
        <v>72</v>
      </c>
      <c r="F70" s="6">
        <v>400</v>
      </c>
      <c r="G70" s="6"/>
      <c r="H70" s="6"/>
      <c r="I70" s="6">
        <f t="shared" si="12"/>
        <v>400</v>
      </c>
    </row>
    <row r="71" spans="1:9" ht="15.6" x14ac:dyDescent="0.3">
      <c r="A71" s="7"/>
      <c r="B71" s="4"/>
      <c r="C71" s="4">
        <v>633011</v>
      </c>
      <c r="D71" s="4">
        <v>41</v>
      </c>
      <c r="E71" s="4" t="s">
        <v>73</v>
      </c>
      <c r="F71" s="6">
        <v>320</v>
      </c>
      <c r="G71" s="6"/>
      <c r="H71" s="6">
        <v>320</v>
      </c>
      <c r="I71" s="6">
        <f t="shared" si="12"/>
        <v>0</v>
      </c>
    </row>
    <row r="72" spans="1:9" ht="15.6" x14ac:dyDescent="0.3">
      <c r="A72" s="7"/>
      <c r="B72" s="4"/>
      <c r="C72" s="4">
        <v>633013</v>
      </c>
      <c r="D72" s="4">
        <v>41</v>
      </c>
      <c r="E72" s="4" t="s">
        <v>74</v>
      </c>
      <c r="F72" s="6">
        <v>3900</v>
      </c>
      <c r="G72" s="6">
        <v>300</v>
      </c>
      <c r="H72" s="6">
        <v>522</v>
      </c>
      <c r="I72" s="6">
        <f t="shared" si="12"/>
        <v>3678</v>
      </c>
    </row>
    <row r="73" spans="1:9" ht="15.6" x14ac:dyDescent="0.3">
      <c r="A73" s="7"/>
      <c r="B73" s="4"/>
      <c r="C73" s="4">
        <v>633016</v>
      </c>
      <c r="D73" s="4">
        <v>41</v>
      </c>
      <c r="E73" s="4" t="s">
        <v>75</v>
      </c>
      <c r="F73" s="6">
        <v>560</v>
      </c>
      <c r="G73" s="6">
        <v>500</v>
      </c>
      <c r="H73" s="6"/>
      <c r="I73" s="6">
        <f t="shared" si="12"/>
        <v>1060</v>
      </c>
    </row>
    <row r="74" spans="1:9" ht="15.6" x14ac:dyDescent="0.3">
      <c r="A74" s="7"/>
      <c r="B74" s="5">
        <v>634</v>
      </c>
      <c r="C74" s="5"/>
      <c r="D74" s="5">
        <v>41</v>
      </c>
      <c r="E74" s="5" t="s">
        <v>76</v>
      </c>
      <c r="F74" s="11">
        <f>SUM(F75:F78)</f>
        <v>1850</v>
      </c>
      <c r="G74" s="11">
        <f t="shared" ref="G74:I74" si="15">SUM(G75:G78)</f>
        <v>500</v>
      </c>
      <c r="H74" s="11">
        <f t="shared" si="15"/>
        <v>0</v>
      </c>
      <c r="I74" s="11">
        <f t="shared" si="15"/>
        <v>2350</v>
      </c>
    </row>
    <row r="75" spans="1:9" ht="15.6" x14ac:dyDescent="0.3">
      <c r="A75" s="7"/>
      <c r="B75" s="4"/>
      <c r="C75" s="4">
        <v>634001</v>
      </c>
      <c r="D75" s="4">
        <v>41</v>
      </c>
      <c r="E75" s="4" t="s">
        <v>77</v>
      </c>
      <c r="F75" s="6">
        <v>500</v>
      </c>
      <c r="G75" s="6">
        <v>500</v>
      </c>
      <c r="H75" s="6"/>
      <c r="I75" s="6">
        <f t="shared" si="12"/>
        <v>1000</v>
      </c>
    </row>
    <row r="76" spans="1:9" ht="15.6" x14ac:dyDescent="0.3">
      <c r="A76" s="7"/>
      <c r="B76" s="4"/>
      <c r="C76" s="4">
        <v>634002</v>
      </c>
      <c r="D76" s="4">
        <v>41</v>
      </c>
      <c r="E76" s="4" t="s">
        <v>78</v>
      </c>
      <c r="F76" s="6">
        <v>800</v>
      </c>
      <c r="G76" s="6"/>
      <c r="H76" s="6"/>
      <c r="I76" s="6">
        <f t="shared" si="12"/>
        <v>800</v>
      </c>
    </row>
    <row r="77" spans="1:9" ht="15.6" x14ac:dyDescent="0.3">
      <c r="A77" s="7"/>
      <c r="B77" s="4"/>
      <c r="C77" s="4">
        <v>634003</v>
      </c>
      <c r="D77" s="4">
        <v>41</v>
      </c>
      <c r="E77" s="4" t="s">
        <v>79</v>
      </c>
      <c r="F77" s="6">
        <v>500</v>
      </c>
      <c r="G77" s="6"/>
      <c r="H77" s="6"/>
      <c r="I77" s="6">
        <f t="shared" si="12"/>
        <v>500</v>
      </c>
    </row>
    <row r="78" spans="1:9" ht="15.6" x14ac:dyDescent="0.3">
      <c r="A78" s="7"/>
      <c r="B78" s="4"/>
      <c r="C78" s="4">
        <v>634005</v>
      </c>
      <c r="D78" s="4">
        <v>41</v>
      </c>
      <c r="E78" s="4" t="s">
        <v>80</v>
      </c>
      <c r="F78" s="6">
        <v>50</v>
      </c>
      <c r="G78" s="6"/>
      <c r="H78" s="6"/>
      <c r="I78" s="6">
        <f t="shared" si="12"/>
        <v>50</v>
      </c>
    </row>
    <row r="79" spans="1:9" ht="15.6" x14ac:dyDescent="0.3">
      <c r="A79" s="7"/>
      <c r="B79" s="5">
        <v>635</v>
      </c>
      <c r="C79" s="5"/>
      <c r="D79" s="5">
        <v>41</v>
      </c>
      <c r="E79" s="5" t="s">
        <v>81</v>
      </c>
      <c r="F79" s="11">
        <f>SUM(F80:F85)</f>
        <v>7696</v>
      </c>
      <c r="G79" s="11">
        <f t="shared" ref="G79:I79" si="16">SUM(G80:G85)</f>
        <v>220</v>
      </c>
      <c r="H79" s="11">
        <f t="shared" si="16"/>
        <v>0</v>
      </c>
      <c r="I79" s="11">
        <f t="shared" si="16"/>
        <v>7916</v>
      </c>
    </row>
    <row r="80" spans="1:9" ht="15.6" x14ac:dyDescent="0.3">
      <c r="A80" s="7"/>
      <c r="B80" s="4"/>
      <c r="C80" s="4">
        <v>635002</v>
      </c>
      <c r="D80" s="4">
        <v>41</v>
      </c>
      <c r="E80" s="4" t="s">
        <v>82</v>
      </c>
      <c r="F80" s="6">
        <v>2480</v>
      </c>
      <c r="G80" s="6"/>
      <c r="H80" s="6"/>
      <c r="I80" s="6">
        <f t="shared" si="12"/>
        <v>2480</v>
      </c>
    </row>
    <row r="81" spans="1:9" ht="15.6" x14ac:dyDescent="0.3">
      <c r="A81" s="7"/>
      <c r="B81" s="4"/>
      <c r="C81" s="4">
        <v>635003</v>
      </c>
      <c r="D81" s="4">
        <v>41</v>
      </c>
      <c r="E81" s="4" t="s">
        <v>83</v>
      </c>
      <c r="F81" s="6">
        <v>80</v>
      </c>
      <c r="G81" s="6">
        <v>20</v>
      </c>
      <c r="H81" s="6"/>
      <c r="I81" s="6">
        <f t="shared" si="12"/>
        <v>100</v>
      </c>
    </row>
    <row r="82" spans="1:9" ht="15.6" x14ac:dyDescent="0.3">
      <c r="A82" s="7"/>
      <c r="B82" s="4"/>
      <c r="C82" s="4">
        <v>635004</v>
      </c>
      <c r="D82" s="4">
        <v>41</v>
      </c>
      <c r="E82" s="4" t="s">
        <v>84</v>
      </c>
      <c r="F82" s="6"/>
      <c r="G82" s="6"/>
      <c r="H82" s="6"/>
      <c r="I82" s="6">
        <f t="shared" si="12"/>
        <v>0</v>
      </c>
    </row>
    <row r="83" spans="1:9" ht="15.6" x14ac:dyDescent="0.3">
      <c r="A83" s="7"/>
      <c r="B83" s="4"/>
      <c r="C83" s="4">
        <v>635005</v>
      </c>
      <c r="D83" s="4">
        <v>41</v>
      </c>
      <c r="E83" s="4" t="s">
        <v>85</v>
      </c>
      <c r="F83" s="6">
        <v>400</v>
      </c>
      <c r="G83" s="6"/>
      <c r="H83" s="6"/>
      <c r="I83" s="6">
        <f t="shared" si="12"/>
        <v>400</v>
      </c>
    </row>
    <row r="84" spans="1:9" ht="15.6" x14ac:dyDescent="0.3">
      <c r="A84" s="7"/>
      <c r="B84" s="4"/>
      <c r="C84" s="4">
        <v>635006</v>
      </c>
      <c r="D84" s="4">
        <v>41</v>
      </c>
      <c r="E84" s="4" t="s">
        <v>86</v>
      </c>
      <c r="F84" s="6"/>
      <c r="G84" s="6"/>
      <c r="H84" s="6"/>
      <c r="I84" s="6">
        <f t="shared" si="12"/>
        <v>0</v>
      </c>
    </row>
    <row r="85" spans="1:9" ht="15.6" x14ac:dyDescent="0.3">
      <c r="A85" s="7"/>
      <c r="B85" s="4"/>
      <c r="C85" s="4">
        <v>635009</v>
      </c>
      <c r="D85" s="4">
        <v>41</v>
      </c>
      <c r="E85" s="4" t="s">
        <v>87</v>
      </c>
      <c r="F85" s="6">
        <v>4736</v>
      </c>
      <c r="G85" s="6">
        <v>200</v>
      </c>
      <c r="H85" s="6"/>
      <c r="I85" s="6">
        <f t="shared" si="12"/>
        <v>4936</v>
      </c>
    </row>
    <row r="86" spans="1:9" ht="15.6" x14ac:dyDescent="0.3">
      <c r="A86" s="7"/>
      <c r="B86" s="5">
        <v>636</v>
      </c>
      <c r="C86" s="5"/>
      <c r="D86" s="5">
        <v>41</v>
      </c>
      <c r="E86" s="5" t="s">
        <v>88</v>
      </c>
      <c r="F86" s="11">
        <f>F87</f>
        <v>1553</v>
      </c>
      <c r="G86" s="11">
        <f t="shared" ref="G86:I86" si="17">G87</f>
        <v>522</v>
      </c>
      <c r="H86" s="11">
        <f t="shared" si="17"/>
        <v>0</v>
      </c>
      <c r="I86" s="11">
        <f t="shared" si="17"/>
        <v>2075</v>
      </c>
    </row>
    <row r="87" spans="1:9" ht="15.6" x14ac:dyDescent="0.3">
      <c r="A87" s="7"/>
      <c r="B87" s="4"/>
      <c r="C87" s="4">
        <v>636002</v>
      </c>
      <c r="D87" s="4">
        <v>41</v>
      </c>
      <c r="E87" s="4" t="s">
        <v>84</v>
      </c>
      <c r="F87" s="6">
        <v>1553</v>
      </c>
      <c r="G87" s="6">
        <v>522</v>
      </c>
      <c r="H87" s="6"/>
      <c r="I87" s="6">
        <f t="shared" si="12"/>
        <v>2075</v>
      </c>
    </row>
    <row r="88" spans="1:9" ht="15.6" x14ac:dyDescent="0.3">
      <c r="A88" s="7"/>
      <c r="B88" s="5">
        <v>637</v>
      </c>
      <c r="C88" s="5"/>
      <c r="D88" s="5">
        <v>41</v>
      </c>
      <c r="E88" s="5" t="s">
        <v>89</v>
      </c>
      <c r="F88" s="11">
        <f>SUM(F89:F103)</f>
        <v>74466</v>
      </c>
      <c r="G88" s="11">
        <f t="shared" ref="G88:I88" si="18">SUM(G89:G103)</f>
        <v>7980</v>
      </c>
      <c r="H88" s="11">
        <f t="shared" si="18"/>
        <v>780</v>
      </c>
      <c r="I88" s="11">
        <f t="shared" si="18"/>
        <v>81666</v>
      </c>
    </row>
    <row r="89" spans="1:9" ht="15.6" x14ac:dyDescent="0.3">
      <c r="A89" s="7"/>
      <c r="B89" s="7"/>
      <c r="C89" s="4">
        <v>637003</v>
      </c>
      <c r="D89" s="4">
        <v>41</v>
      </c>
      <c r="E89" s="4" t="s">
        <v>90</v>
      </c>
      <c r="F89" s="6">
        <v>640</v>
      </c>
      <c r="G89" s="6">
        <v>300</v>
      </c>
      <c r="H89" s="6"/>
      <c r="I89" s="6">
        <f t="shared" si="12"/>
        <v>940</v>
      </c>
    </row>
    <row r="90" spans="1:9" ht="15.6" x14ac:dyDescent="0.3">
      <c r="A90" s="7"/>
      <c r="B90" s="7"/>
      <c r="C90" s="4">
        <v>637004</v>
      </c>
      <c r="D90" s="4">
        <v>41</v>
      </c>
      <c r="E90" s="4" t="s">
        <v>91</v>
      </c>
      <c r="F90" s="6">
        <v>3216</v>
      </c>
      <c r="G90" s="6">
        <v>1000</v>
      </c>
      <c r="H90" s="6"/>
      <c r="I90" s="6">
        <f t="shared" si="12"/>
        <v>4216</v>
      </c>
    </row>
    <row r="91" spans="1:9" ht="15.6" x14ac:dyDescent="0.3">
      <c r="A91" s="7"/>
      <c r="B91" s="7"/>
      <c r="C91" s="4">
        <v>637005</v>
      </c>
      <c r="D91" s="4">
        <v>41</v>
      </c>
      <c r="E91" s="4" t="s">
        <v>92</v>
      </c>
      <c r="F91" s="6">
        <v>2896</v>
      </c>
      <c r="G91" s="6">
        <v>500</v>
      </c>
      <c r="H91" s="6">
        <v>780</v>
      </c>
      <c r="I91" s="6">
        <f t="shared" si="12"/>
        <v>2616</v>
      </c>
    </row>
    <row r="92" spans="1:9" ht="15.6" x14ac:dyDescent="0.3">
      <c r="A92" s="7"/>
      <c r="B92" s="7"/>
      <c r="C92" s="4">
        <v>637006</v>
      </c>
      <c r="D92" s="4">
        <v>41</v>
      </c>
      <c r="E92" s="4" t="s">
        <v>93</v>
      </c>
      <c r="F92" s="6">
        <v>240</v>
      </c>
      <c r="G92" s="6"/>
      <c r="H92" s="6"/>
      <c r="I92" s="6">
        <f t="shared" si="12"/>
        <v>240</v>
      </c>
    </row>
    <row r="93" spans="1:9" ht="15.6" x14ac:dyDescent="0.3">
      <c r="A93" s="7"/>
      <c r="B93" s="7"/>
      <c r="C93" s="4">
        <v>637009</v>
      </c>
      <c r="D93" s="4">
        <v>41</v>
      </c>
      <c r="E93" s="4" t="s">
        <v>94</v>
      </c>
      <c r="F93" s="6"/>
      <c r="G93" s="6"/>
      <c r="H93" s="6"/>
      <c r="I93" s="6">
        <f t="shared" si="12"/>
        <v>0</v>
      </c>
    </row>
    <row r="94" spans="1:9" ht="15.6" x14ac:dyDescent="0.3">
      <c r="A94" s="7"/>
      <c r="B94" s="7"/>
      <c r="C94" s="4">
        <v>637011</v>
      </c>
      <c r="D94" s="4">
        <v>41</v>
      </c>
      <c r="E94" s="4" t="s">
        <v>162</v>
      </c>
      <c r="F94" s="6"/>
      <c r="G94" s="6">
        <v>2780</v>
      </c>
      <c r="H94" s="6"/>
      <c r="I94" s="6">
        <f t="shared" si="12"/>
        <v>2780</v>
      </c>
    </row>
    <row r="95" spans="1:9" ht="15.6" x14ac:dyDescent="0.3">
      <c r="A95" s="7"/>
      <c r="B95" s="7"/>
      <c r="C95" s="4">
        <v>637012</v>
      </c>
      <c r="D95" s="4">
        <v>41</v>
      </c>
      <c r="E95" s="4" t="s">
        <v>95</v>
      </c>
      <c r="F95" s="6">
        <v>1648</v>
      </c>
      <c r="G95" s="6"/>
      <c r="H95" s="6"/>
      <c r="I95" s="6">
        <f t="shared" si="12"/>
        <v>1648</v>
      </c>
    </row>
    <row r="96" spans="1:9" ht="15.6" x14ac:dyDescent="0.3">
      <c r="A96" s="7"/>
      <c r="B96" s="7"/>
      <c r="C96" s="4">
        <v>637014</v>
      </c>
      <c r="D96" s="4">
        <v>41</v>
      </c>
      <c r="E96" s="4" t="s">
        <v>96</v>
      </c>
      <c r="F96" s="6">
        <v>10920</v>
      </c>
      <c r="G96" s="6">
        <v>3000</v>
      </c>
      <c r="H96" s="6"/>
      <c r="I96" s="6">
        <f t="shared" si="12"/>
        <v>13920</v>
      </c>
    </row>
    <row r="97" spans="1:9" ht="15.6" x14ac:dyDescent="0.3">
      <c r="A97" s="7"/>
      <c r="B97" s="7"/>
      <c r="C97" s="4">
        <v>637016</v>
      </c>
      <c r="D97" s="4">
        <v>41</v>
      </c>
      <c r="E97" s="4" t="s">
        <v>97</v>
      </c>
      <c r="F97" s="6">
        <v>4906</v>
      </c>
      <c r="G97" s="6"/>
      <c r="H97" s="6"/>
      <c r="I97" s="6">
        <f t="shared" si="12"/>
        <v>4906</v>
      </c>
    </row>
    <row r="98" spans="1:9" ht="15.6" x14ac:dyDescent="0.3">
      <c r="A98" s="7"/>
      <c r="B98" s="7"/>
      <c r="C98" s="4">
        <v>637021</v>
      </c>
      <c r="D98" s="4">
        <v>41</v>
      </c>
      <c r="E98" s="4" t="s">
        <v>197</v>
      </c>
      <c r="F98" s="6"/>
      <c r="G98" s="6">
        <v>400</v>
      </c>
      <c r="H98" s="6"/>
      <c r="I98" s="6">
        <f t="shared" si="12"/>
        <v>400</v>
      </c>
    </row>
    <row r="99" spans="1:9" ht="15.6" x14ac:dyDescent="0.3">
      <c r="A99" s="7"/>
      <c r="B99" s="7"/>
      <c r="C99" s="4">
        <v>637026</v>
      </c>
      <c r="D99" s="4">
        <v>41</v>
      </c>
      <c r="E99" s="4" t="s">
        <v>98</v>
      </c>
      <c r="F99" s="6">
        <v>39800</v>
      </c>
      <c r="G99" s="6"/>
      <c r="H99" s="6"/>
      <c r="I99" s="6">
        <f t="shared" si="12"/>
        <v>39800</v>
      </c>
    </row>
    <row r="100" spans="1:9" ht="31.2" x14ac:dyDescent="0.3">
      <c r="A100" s="7"/>
      <c r="B100" s="7"/>
      <c r="C100" s="4">
        <v>637027</v>
      </c>
      <c r="D100" s="4">
        <v>41</v>
      </c>
      <c r="E100" s="9" t="s">
        <v>99</v>
      </c>
      <c r="F100" s="6">
        <v>6100</v>
      </c>
      <c r="G100" s="6"/>
      <c r="H100" s="6"/>
      <c r="I100" s="6">
        <f t="shared" si="12"/>
        <v>6100</v>
      </c>
    </row>
    <row r="101" spans="1:9" ht="15.6" x14ac:dyDescent="0.3">
      <c r="A101" s="7"/>
      <c r="B101" s="7"/>
      <c r="C101" s="4">
        <v>637031</v>
      </c>
      <c r="D101" s="4">
        <v>41</v>
      </c>
      <c r="E101" s="9" t="s">
        <v>198</v>
      </c>
      <c r="F101" s="6"/>
      <c r="G101" s="6"/>
      <c r="H101" s="6"/>
      <c r="I101" s="6">
        <f t="shared" si="12"/>
        <v>0</v>
      </c>
    </row>
    <row r="102" spans="1:9" ht="15.6" x14ac:dyDescent="0.3">
      <c r="A102" s="7"/>
      <c r="B102" s="7"/>
      <c r="C102" s="4">
        <v>637035</v>
      </c>
      <c r="D102" s="4">
        <v>41</v>
      </c>
      <c r="E102" s="4" t="s">
        <v>100</v>
      </c>
      <c r="F102" s="6">
        <v>3800</v>
      </c>
      <c r="G102" s="6"/>
      <c r="H102" s="6"/>
      <c r="I102" s="6">
        <f t="shared" si="12"/>
        <v>3800</v>
      </c>
    </row>
    <row r="103" spans="1:9" ht="31.2" x14ac:dyDescent="0.3">
      <c r="A103" s="7"/>
      <c r="B103" s="7"/>
      <c r="C103" s="4">
        <v>637040</v>
      </c>
      <c r="D103" s="4">
        <v>41</v>
      </c>
      <c r="E103" s="9" t="s">
        <v>101</v>
      </c>
      <c r="F103" s="6">
        <v>300</v>
      </c>
      <c r="G103" s="6"/>
      <c r="H103" s="6"/>
      <c r="I103" s="6">
        <f t="shared" si="12"/>
        <v>300</v>
      </c>
    </row>
    <row r="104" spans="1:9" ht="31.2" x14ac:dyDescent="0.3">
      <c r="A104" s="7"/>
      <c r="B104" s="5">
        <v>642</v>
      </c>
      <c r="C104" s="13"/>
      <c r="D104" s="5">
        <v>41</v>
      </c>
      <c r="E104" s="12" t="s">
        <v>102</v>
      </c>
      <c r="F104" s="11">
        <f>SUM(F105:F107)</f>
        <v>17734</v>
      </c>
      <c r="G104" s="11">
        <f t="shared" ref="G104:I104" si="19">SUM(G105:G107)</f>
        <v>2000</v>
      </c>
      <c r="H104" s="11">
        <f t="shared" si="19"/>
        <v>11476</v>
      </c>
      <c r="I104" s="11">
        <f t="shared" si="19"/>
        <v>8258</v>
      </c>
    </row>
    <row r="105" spans="1:9" ht="15.6" x14ac:dyDescent="0.3">
      <c r="A105" s="7"/>
      <c r="B105" s="7"/>
      <c r="C105" s="4">
        <v>642006</v>
      </c>
      <c r="D105" s="4">
        <v>41</v>
      </c>
      <c r="E105" s="4" t="s">
        <v>103</v>
      </c>
      <c r="F105" s="6">
        <v>290</v>
      </c>
      <c r="G105" s="6"/>
      <c r="H105" s="6"/>
      <c r="I105" s="6">
        <f t="shared" si="12"/>
        <v>290</v>
      </c>
    </row>
    <row r="106" spans="1:9" ht="15.6" x14ac:dyDescent="0.3">
      <c r="A106" s="7"/>
      <c r="B106" s="7"/>
      <c r="C106" s="4">
        <v>642012</v>
      </c>
      <c r="D106" s="4">
        <v>41</v>
      </c>
      <c r="E106" s="4" t="s">
        <v>104</v>
      </c>
      <c r="F106" s="6">
        <v>14444</v>
      </c>
      <c r="G106" s="6"/>
      <c r="H106" s="6">
        <v>11476</v>
      </c>
      <c r="I106" s="6">
        <f t="shared" si="12"/>
        <v>2968</v>
      </c>
    </row>
    <row r="107" spans="1:9" ht="15.6" x14ac:dyDescent="0.3">
      <c r="A107" s="7"/>
      <c r="B107" s="7"/>
      <c r="C107" s="4">
        <v>642015</v>
      </c>
      <c r="D107" s="4">
        <v>41</v>
      </c>
      <c r="E107" s="4" t="s">
        <v>105</v>
      </c>
      <c r="F107" s="6">
        <v>3000</v>
      </c>
      <c r="G107" s="6">
        <v>2000</v>
      </c>
      <c r="H107" s="6"/>
      <c r="I107" s="6">
        <f t="shared" si="12"/>
        <v>5000</v>
      </c>
    </row>
    <row r="108" spans="1:9" ht="15.6" x14ac:dyDescent="0.3">
      <c r="A108" s="7"/>
      <c r="B108" s="7"/>
      <c r="C108" s="7"/>
      <c r="D108" s="7"/>
      <c r="E108" s="4"/>
      <c r="F108" s="6"/>
      <c r="G108" s="6"/>
      <c r="H108" s="6"/>
      <c r="I108" s="6"/>
    </row>
    <row r="109" spans="1:9" ht="15.6" x14ac:dyDescent="0.3">
      <c r="A109" s="33" t="s">
        <v>106</v>
      </c>
      <c r="B109" s="34"/>
      <c r="C109" s="34"/>
      <c r="D109" s="34">
        <v>41</v>
      </c>
      <c r="E109" s="31" t="s">
        <v>107</v>
      </c>
      <c r="F109" s="32">
        <f>F110</f>
        <v>4778</v>
      </c>
      <c r="G109" s="32">
        <f t="shared" ref="G109:I109" si="20">G110</f>
        <v>0</v>
      </c>
      <c r="H109" s="32">
        <f t="shared" si="20"/>
        <v>0</v>
      </c>
      <c r="I109" s="32">
        <f t="shared" si="20"/>
        <v>4778</v>
      </c>
    </row>
    <row r="110" spans="1:9" ht="15.6" x14ac:dyDescent="0.3">
      <c r="A110" s="7"/>
      <c r="B110" s="15">
        <v>637</v>
      </c>
      <c r="C110" s="15"/>
      <c r="D110" s="5">
        <v>41</v>
      </c>
      <c r="E110" s="5" t="s">
        <v>108</v>
      </c>
      <c r="F110" s="6">
        <f>F112+F111</f>
        <v>4778</v>
      </c>
      <c r="G110" s="6"/>
      <c r="H110" s="6"/>
      <c r="I110" s="6">
        <f t="shared" ref="I110:I112" si="21">F110+G110-H110</f>
        <v>4778</v>
      </c>
    </row>
    <row r="111" spans="1:9" ht="15.6" x14ac:dyDescent="0.3">
      <c r="A111" s="7"/>
      <c r="B111" s="16"/>
      <c r="C111" s="16">
        <v>637005</v>
      </c>
      <c r="D111" s="16">
        <v>41</v>
      </c>
      <c r="E111" s="4" t="s">
        <v>92</v>
      </c>
      <c r="F111" s="6">
        <v>4328</v>
      </c>
      <c r="G111" s="6"/>
      <c r="H111" s="6"/>
      <c r="I111" s="6">
        <f t="shared" si="21"/>
        <v>4328</v>
      </c>
    </row>
    <row r="112" spans="1:9" ht="15.6" x14ac:dyDescent="0.3">
      <c r="A112" s="7"/>
      <c r="B112" s="16"/>
      <c r="C112" s="16">
        <v>637012</v>
      </c>
      <c r="D112" s="16">
        <v>41</v>
      </c>
      <c r="E112" s="4" t="s">
        <v>95</v>
      </c>
      <c r="F112" s="6">
        <v>450</v>
      </c>
      <c r="G112" s="6"/>
      <c r="H112" s="6"/>
      <c r="I112" s="6">
        <f t="shared" si="21"/>
        <v>450</v>
      </c>
    </row>
    <row r="113" spans="1:9" ht="15.6" x14ac:dyDescent="0.3">
      <c r="A113" s="7"/>
      <c r="B113" s="7"/>
      <c r="C113" s="7"/>
      <c r="D113" s="7"/>
      <c r="E113" s="4"/>
      <c r="F113" s="6"/>
      <c r="G113" s="6"/>
      <c r="H113" s="6"/>
      <c r="I113" s="6"/>
    </row>
    <row r="114" spans="1:9" ht="46.8" x14ac:dyDescent="0.3">
      <c r="A114" s="33" t="s">
        <v>109</v>
      </c>
      <c r="B114" s="35"/>
      <c r="C114" s="35"/>
      <c r="D114" s="35">
        <v>41</v>
      </c>
      <c r="E114" s="36" t="s">
        <v>110</v>
      </c>
      <c r="F114" s="32">
        <f>F129+F120+F115</f>
        <v>279193</v>
      </c>
      <c r="G114" s="32">
        <f t="shared" ref="G114:I114" si="22">G129+G120+G115</f>
        <v>1000</v>
      </c>
      <c r="H114" s="32">
        <f t="shared" si="22"/>
        <v>4992</v>
      </c>
      <c r="I114" s="32">
        <f t="shared" si="22"/>
        <v>275201</v>
      </c>
    </row>
    <row r="115" spans="1:9" ht="15.6" x14ac:dyDescent="0.3">
      <c r="A115" s="7"/>
      <c r="B115" s="15">
        <v>610</v>
      </c>
      <c r="C115" s="15"/>
      <c r="D115" s="15">
        <v>41</v>
      </c>
      <c r="E115" s="5" t="s">
        <v>41</v>
      </c>
      <c r="F115" s="11">
        <f>SUM(F116:F119)</f>
        <v>97320</v>
      </c>
      <c r="G115" s="11">
        <f t="shared" ref="G115:I115" si="23">SUM(G116:G119)</f>
        <v>0</v>
      </c>
      <c r="H115" s="11">
        <f t="shared" si="23"/>
        <v>0</v>
      </c>
      <c r="I115" s="11">
        <f t="shared" si="23"/>
        <v>97320</v>
      </c>
    </row>
    <row r="116" spans="1:9" ht="15.6" x14ac:dyDescent="0.3">
      <c r="A116" s="7"/>
      <c r="B116" s="4">
        <v>611</v>
      </c>
      <c r="C116" s="4"/>
      <c r="D116" s="4">
        <v>41</v>
      </c>
      <c r="E116" s="4" t="s">
        <v>43</v>
      </c>
      <c r="F116" s="6">
        <v>72960</v>
      </c>
      <c r="G116" s="6"/>
      <c r="H116" s="6"/>
      <c r="I116" s="6">
        <f t="shared" ref="I116:I128" si="24">F116+G116-H116</f>
        <v>72960</v>
      </c>
    </row>
    <row r="117" spans="1:9" ht="15.6" x14ac:dyDescent="0.3">
      <c r="A117" s="7"/>
      <c r="B117" s="4">
        <v>612</v>
      </c>
      <c r="C117" s="4">
        <v>612001</v>
      </c>
      <c r="D117" s="4">
        <v>41</v>
      </c>
      <c r="E117" s="4" t="s">
        <v>44</v>
      </c>
      <c r="F117" s="6">
        <v>10800</v>
      </c>
      <c r="G117" s="6"/>
      <c r="H117" s="6"/>
      <c r="I117" s="6">
        <f t="shared" si="24"/>
        <v>10800</v>
      </c>
    </row>
    <row r="118" spans="1:9" ht="15.6" x14ac:dyDescent="0.3">
      <c r="A118" s="7"/>
      <c r="B118" s="4">
        <v>612</v>
      </c>
      <c r="C118" s="4">
        <v>612002</v>
      </c>
      <c r="D118" s="4">
        <v>41</v>
      </c>
      <c r="E118" s="4" t="s">
        <v>45</v>
      </c>
      <c r="F118" s="6">
        <v>1560</v>
      </c>
      <c r="G118" s="6"/>
      <c r="H118" s="6"/>
      <c r="I118" s="6">
        <f t="shared" si="24"/>
        <v>1560</v>
      </c>
    </row>
    <row r="119" spans="1:9" ht="15.6" x14ac:dyDescent="0.3">
      <c r="A119" s="7"/>
      <c r="B119" s="4">
        <v>614</v>
      </c>
      <c r="C119" s="4"/>
      <c r="D119" s="4">
        <v>41</v>
      </c>
      <c r="E119" s="4" t="s">
        <v>46</v>
      </c>
      <c r="F119" s="6">
        <v>12000</v>
      </c>
      <c r="G119" s="6"/>
      <c r="H119" s="6"/>
      <c r="I119" s="6">
        <f t="shared" si="24"/>
        <v>12000</v>
      </c>
    </row>
    <row r="120" spans="1:9" ht="15.6" x14ac:dyDescent="0.3">
      <c r="A120" s="7"/>
      <c r="B120" s="5">
        <v>620</v>
      </c>
      <c r="C120" s="5"/>
      <c r="D120" s="5">
        <v>41</v>
      </c>
      <c r="E120" s="5" t="s">
        <v>47</v>
      </c>
      <c r="F120" s="11">
        <f>SUM(F121:F128)</f>
        <v>34013</v>
      </c>
      <c r="G120" s="11">
        <f t="shared" ref="G120:I120" si="25">SUM(G121:G128)</f>
        <v>0</v>
      </c>
      <c r="H120" s="11">
        <f t="shared" si="25"/>
        <v>0</v>
      </c>
      <c r="I120" s="11">
        <f t="shared" si="25"/>
        <v>34013</v>
      </c>
    </row>
    <row r="121" spans="1:9" ht="15.6" x14ac:dyDescent="0.3">
      <c r="A121" s="7"/>
      <c r="B121" s="4">
        <v>621</v>
      </c>
      <c r="C121" s="4"/>
      <c r="D121" s="4">
        <v>41</v>
      </c>
      <c r="E121" s="4" t="s">
        <v>48</v>
      </c>
      <c r="F121" s="6">
        <v>5421</v>
      </c>
      <c r="G121" s="6"/>
      <c r="H121" s="6"/>
      <c r="I121" s="6">
        <f t="shared" si="24"/>
        <v>5421</v>
      </c>
    </row>
    <row r="122" spans="1:9" ht="15.6" x14ac:dyDescent="0.3">
      <c r="A122" s="7"/>
      <c r="B122" s="4">
        <v>623</v>
      </c>
      <c r="C122" s="4"/>
      <c r="D122" s="4">
        <v>41</v>
      </c>
      <c r="E122" s="4" t="s">
        <v>49</v>
      </c>
      <c r="F122" s="6">
        <v>4311</v>
      </c>
      <c r="G122" s="6"/>
      <c r="H122" s="6"/>
      <c r="I122" s="6">
        <f t="shared" si="24"/>
        <v>4311</v>
      </c>
    </row>
    <row r="123" spans="1:9" ht="15.6" x14ac:dyDescent="0.3">
      <c r="A123" s="7"/>
      <c r="B123" s="4">
        <v>625</v>
      </c>
      <c r="C123" s="4">
        <v>625001</v>
      </c>
      <c r="D123" s="4">
        <v>41</v>
      </c>
      <c r="E123" s="4" t="s">
        <v>50</v>
      </c>
      <c r="F123" s="6">
        <v>1362</v>
      </c>
      <c r="G123" s="6"/>
      <c r="H123" s="6"/>
      <c r="I123" s="6">
        <f t="shared" si="24"/>
        <v>1362</v>
      </c>
    </row>
    <row r="124" spans="1:9" ht="15.6" x14ac:dyDescent="0.3">
      <c r="A124" s="7"/>
      <c r="B124" s="4">
        <v>625</v>
      </c>
      <c r="C124" s="4">
        <v>625002</v>
      </c>
      <c r="D124" s="4">
        <v>41</v>
      </c>
      <c r="E124" s="4" t="s">
        <v>51</v>
      </c>
      <c r="F124" s="6">
        <v>13625</v>
      </c>
      <c r="G124" s="6"/>
      <c r="H124" s="6"/>
      <c r="I124" s="6">
        <f t="shared" si="24"/>
        <v>13625</v>
      </c>
    </row>
    <row r="125" spans="1:9" ht="15.6" x14ac:dyDescent="0.3">
      <c r="A125" s="7"/>
      <c r="B125" s="4">
        <v>625</v>
      </c>
      <c r="C125" s="4">
        <v>625003</v>
      </c>
      <c r="D125" s="4">
        <v>41</v>
      </c>
      <c r="E125" s="4" t="s">
        <v>52</v>
      </c>
      <c r="F125" s="6">
        <v>778</v>
      </c>
      <c r="G125" s="6"/>
      <c r="H125" s="6"/>
      <c r="I125" s="6">
        <f t="shared" si="24"/>
        <v>778</v>
      </c>
    </row>
    <row r="126" spans="1:9" ht="15.6" x14ac:dyDescent="0.3">
      <c r="A126" s="7"/>
      <c r="B126" s="4">
        <v>625</v>
      </c>
      <c r="C126" s="4">
        <v>625004</v>
      </c>
      <c r="D126" s="4">
        <v>41</v>
      </c>
      <c r="E126" s="4" t="s">
        <v>53</v>
      </c>
      <c r="F126" s="6">
        <v>2920</v>
      </c>
      <c r="G126" s="6"/>
      <c r="H126" s="6"/>
      <c r="I126" s="6">
        <f t="shared" si="24"/>
        <v>2920</v>
      </c>
    </row>
    <row r="127" spans="1:9" ht="15.6" x14ac:dyDescent="0.3">
      <c r="A127" s="7"/>
      <c r="B127" s="4">
        <v>625</v>
      </c>
      <c r="C127" s="4">
        <v>625005</v>
      </c>
      <c r="D127" s="4">
        <v>41</v>
      </c>
      <c r="E127" s="4" t="s">
        <v>54</v>
      </c>
      <c r="F127" s="6">
        <v>973</v>
      </c>
      <c r="G127" s="6"/>
      <c r="H127" s="6"/>
      <c r="I127" s="6">
        <f t="shared" si="24"/>
        <v>973</v>
      </c>
    </row>
    <row r="128" spans="1:9" ht="15.6" x14ac:dyDescent="0.3">
      <c r="A128" s="7"/>
      <c r="B128" s="4">
        <v>625</v>
      </c>
      <c r="C128" s="4">
        <v>625007</v>
      </c>
      <c r="D128" s="4">
        <v>41</v>
      </c>
      <c r="E128" s="4" t="s">
        <v>55</v>
      </c>
      <c r="F128" s="6">
        <v>4623</v>
      </c>
      <c r="G128" s="6"/>
      <c r="H128" s="6"/>
      <c r="I128" s="6">
        <f t="shared" si="24"/>
        <v>4623</v>
      </c>
    </row>
    <row r="129" spans="1:9" ht="15.6" x14ac:dyDescent="0.3">
      <c r="A129" s="7"/>
      <c r="B129" s="5">
        <v>630</v>
      </c>
      <c r="C129" s="5"/>
      <c r="D129" s="5"/>
      <c r="E129" s="12" t="s">
        <v>128</v>
      </c>
      <c r="F129" s="11">
        <f>F160+F153+F149+F138+F132+F130</f>
        <v>147860</v>
      </c>
      <c r="G129" s="11">
        <f t="shared" ref="G129:I129" si="26">G160+G153+G149+G138+G132+G130</f>
        <v>1000</v>
      </c>
      <c r="H129" s="11">
        <f t="shared" si="26"/>
        <v>4992</v>
      </c>
      <c r="I129" s="11">
        <f t="shared" si="26"/>
        <v>143868</v>
      </c>
    </row>
    <row r="130" spans="1:9" ht="15.6" x14ac:dyDescent="0.3">
      <c r="A130" s="7"/>
      <c r="B130" s="5">
        <v>631</v>
      </c>
      <c r="C130" s="5"/>
      <c r="D130" s="5">
        <v>41</v>
      </c>
      <c r="E130" s="5" t="s">
        <v>57</v>
      </c>
      <c r="F130" s="11">
        <f>SUM(F131)</f>
        <v>80</v>
      </c>
      <c r="G130" s="11">
        <f t="shared" ref="G130:I130" si="27">SUM(G131)</f>
        <v>0</v>
      </c>
      <c r="H130" s="11">
        <f t="shared" si="27"/>
        <v>0</v>
      </c>
      <c r="I130" s="11">
        <f t="shared" si="27"/>
        <v>80</v>
      </c>
    </row>
    <row r="131" spans="1:9" ht="15.6" x14ac:dyDescent="0.3">
      <c r="A131" s="7"/>
      <c r="B131" s="4">
        <v>631</v>
      </c>
      <c r="C131" s="4">
        <v>631001</v>
      </c>
      <c r="D131" s="4">
        <v>41</v>
      </c>
      <c r="E131" s="4" t="s">
        <v>58</v>
      </c>
      <c r="F131" s="6">
        <v>80</v>
      </c>
      <c r="G131" s="6"/>
      <c r="H131" s="6"/>
      <c r="I131" s="6">
        <f t="shared" ref="I131" si="28">F131+G131-H131</f>
        <v>80</v>
      </c>
    </row>
    <row r="132" spans="1:9" ht="15.6" x14ac:dyDescent="0.3">
      <c r="A132" s="7"/>
      <c r="B132" s="5">
        <v>632</v>
      </c>
      <c r="C132" s="5"/>
      <c r="D132" s="5">
        <v>41</v>
      </c>
      <c r="E132" s="5" t="s">
        <v>59</v>
      </c>
      <c r="F132" s="11">
        <f>SUM(F133:F137)</f>
        <v>90593</v>
      </c>
      <c r="G132" s="11">
        <f t="shared" ref="G132:I132" si="29">SUM(G133:G137)</f>
        <v>0</v>
      </c>
      <c r="H132" s="11">
        <f t="shared" si="29"/>
        <v>0</v>
      </c>
      <c r="I132" s="11">
        <f t="shared" si="29"/>
        <v>90593</v>
      </c>
    </row>
    <row r="133" spans="1:9" ht="15.6" x14ac:dyDescent="0.3">
      <c r="A133" s="7"/>
      <c r="B133" s="4">
        <v>632</v>
      </c>
      <c r="C133" s="4">
        <v>632001</v>
      </c>
      <c r="D133" s="4">
        <v>41</v>
      </c>
      <c r="E133" s="4" t="s">
        <v>60</v>
      </c>
      <c r="F133" s="6">
        <v>69905</v>
      </c>
      <c r="G133" s="6"/>
      <c r="H133" s="6"/>
      <c r="I133" s="6">
        <f t="shared" ref="I133:I170" si="30">F133+G133-H133</f>
        <v>69905</v>
      </c>
    </row>
    <row r="134" spans="1:9" ht="15.6" x14ac:dyDescent="0.3">
      <c r="A134" s="7"/>
      <c r="B134" s="4">
        <v>632</v>
      </c>
      <c r="C134" s="4">
        <v>632002</v>
      </c>
      <c r="D134" s="4">
        <v>41</v>
      </c>
      <c r="E134" s="4" t="s">
        <v>61</v>
      </c>
      <c r="F134" s="6">
        <v>19160</v>
      </c>
      <c r="G134" s="6"/>
      <c r="H134" s="6"/>
      <c r="I134" s="6">
        <f t="shared" si="30"/>
        <v>19160</v>
      </c>
    </row>
    <row r="135" spans="1:9" ht="15.6" x14ac:dyDescent="0.3">
      <c r="A135" s="7"/>
      <c r="B135" s="4"/>
      <c r="C135" s="4">
        <v>632003</v>
      </c>
      <c r="D135" s="4">
        <v>41</v>
      </c>
      <c r="E135" s="4" t="s">
        <v>62</v>
      </c>
      <c r="F135" s="6">
        <v>600</v>
      </c>
      <c r="G135" s="6"/>
      <c r="H135" s="6"/>
      <c r="I135" s="6">
        <f t="shared" si="30"/>
        <v>600</v>
      </c>
    </row>
    <row r="136" spans="1:9" ht="15.6" x14ac:dyDescent="0.3">
      <c r="A136" s="7"/>
      <c r="B136" s="4"/>
      <c r="C136" s="4">
        <v>632004</v>
      </c>
      <c r="D136" s="4">
        <v>41</v>
      </c>
      <c r="E136" s="4" t="s">
        <v>63</v>
      </c>
      <c r="F136" s="6">
        <v>163</v>
      </c>
      <c r="G136" s="6"/>
      <c r="H136" s="6"/>
      <c r="I136" s="6">
        <f t="shared" si="30"/>
        <v>163</v>
      </c>
    </row>
    <row r="137" spans="1:9" ht="15.6" x14ac:dyDescent="0.3">
      <c r="A137" s="7"/>
      <c r="B137" s="4"/>
      <c r="C137" s="4">
        <v>632005</v>
      </c>
      <c r="D137" s="4">
        <v>41</v>
      </c>
      <c r="E137" s="4" t="s">
        <v>64</v>
      </c>
      <c r="F137" s="6">
        <v>765</v>
      </c>
      <c r="G137" s="6"/>
      <c r="H137" s="6"/>
      <c r="I137" s="6">
        <f t="shared" si="30"/>
        <v>765</v>
      </c>
    </row>
    <row r="138" spans="1:9" ht="15.6" x14ac:dyDescent="0.3">
      <c r="A138" s="7"/>
      <c r="B138" s="5">
        <v>633</v>
      </c>
      <c r="C138" s="5"/>
      <c r="D138" s="5">
        <v>41</v>
      </c>
      <c r="E138" s="5" t="s">
        <v>65</v>
      </c>
      <c r="F138" s="11">
        <f>SUM(F139:F148)</f>
        <v>2956</v>
      </c>
      <c r="G138" s="11">
        <f t="shared" ref="G138:I138" si="31">SUM(G139:G148)</f>
        <v>200</v>
      </c>
      <c r="H138" s="11">
        <f t="shared" si="31"/>
        <v>0</v>
      </c>
      <c r="I138" s="11">
        <f t="shared" si="31"/>
        <v>3156</v>
      </c>
    </row>
    <row r="139" spans="1:9" ht="15.6" x14ac:dyDescent="0.3">
      <c r="A139" s="7"/>
      <c r="B139" s="4"/>
      <c r="C139" s="4">
        <v>633001</v>
      </c>
      <c r="D139" s="4">
        <v>41</v>
      </c>
      <c r="E139" s="4" t="s">
        <v>66</v>
      </c>
      <c r="F139" s="6">
        <v>200</v>
      </c>
      <c r="G139" s="6"/>
      <c r="H139" s="6"/>
      <c r="I139" s="6">
        <f t="shared" si="30"/>
        <v>200</v>
      </c>
    </row>
    <row r="140" spans="1:9" ht="15.6" x14ac:dyDescent="0.3">
      <c r="A140" s="7"/>
      <c r="B140" s="4"/>
      <c r="C140" s="4">
        <v>633002</v>
      </c>
      <c r="D140" s="4">
        <v>41</v>
      </c>
      <c r="E140" s="4" t="s">
        <v>67</v>
      </c>
      <c r="F140" s="6">
        <v>440</v>
      </c>
      <c r="G140" s="6"/>
      <c r="H140" s="6"/>
      <c r="I140" s="6">
        <f t="shared" si="30"/>
        <v>440</v>
      </c>
    </row>
    <row r="141" spans="1:9" ht="15.6" x14ac:dyDescent="0.3">
      <c r="A141" s="7"/>
      <c r="B141" s="4"/>
      <c r="C141" s="4">
        <v>633004</v>
      </c>
      <c r="D141" s="4">
        <v>41</v>
      </c>
      <c r="E141" s="4" t="s">
        <v>68</v>
      </c>
      <c r="F141" s="6">
        <v>70</v>
      </c>
      <c r="G141" s="6"/>
      <c r="H141" s="6"/>
      <c r="I141" s="6">
        <f t="shared" si="30"/>
        <v>70</v>
      </c>
    </row>
    <row r="142" spans="1:9" ht="15.6" x14ac:dyDescent="0.3">
      <c r="A142" s="7"/>
      <c r="B142" s="4"/>
      <c r="C142" s="4">
        <v>633006</v>
      </c>
      <c r="D142" s="4">
        <v>41</v>
      </c>
      <c r="E142" s="4" t="s">
        <v>69</v>
      </c>
      <c r="F142" s="6">
        <v>880</v>
      </c>
      <c r="G142" s="6">
        <v>200</v>
      </c>
      <c r="H142" s="6"/>
      <c r="I142" s="6">
        <f t="shared" si="30"/>
        <v>1080</v>
      </c>
    </row>
    <row r="143" spans="1:9" ht="15.6" x14ac:dyDescent="0.3">
      <c r="A143" s="7"/>
      <c r="B143" s="4"/>
      <c r="C143" s="4">
        <v>633007</v>
      </c>
      <c r="D143" s="4">
        <v>41</v>
      </c>
      <c r="E143" s="4" t="s">
        <v>70</v>
      </c>
      <c r="F143" s="6">
        <v>16</v>
      </c>
      <c r="G143" s="6"/>
      <c r="H143" s="6"/>
      <c r="I143" s="6">
        <f t="shared" si="30"/>
        <v>16</v>
      </c>
    </row>
    <row r="144" spans="1:9" ht="15.6" x14ac:dyDescent="0.3">
      <c r="A144" s="7"/>
      <c r="B144" s="4"/>
      <c r="C144" s="4">
        <v>633009</v>
      </c>
      <c r="D144" s="4">
        <v>41</v>
      </c>
      <c r="E144" s="4" t="s">
        <v>71</v>
      </c>
      <c r="F144" s="6">
        <v>100</v>
      </c>
      <c r="G144" s="6"/>
      <c r="H144" s="6"/>
      <c r="I144" s="6">
        <f t="shared" si="30"/>
        <v>100</v>
      </c>
    </row>
    <row r="145" spans="1:9" ht="15.6" x14ac:dyDescent="0.3">
      <c r="A145" s="7"/>
      <c r="B145" s="4"/>
      <c r="C145" s="4">
        <v>633010</v>
      </c>
      <c r="D145" s="4">
        <v>41</v>
      </c>
      <c r="E145" s="4" t="s">
        <v>72</v>
      </c>
      <c r="F145" s="6">
        <v>100</v>
      </c>
      <c r="G145" s="6"/>
      <c r="H145" s="6"/>
      <c r="I145" s="6">
        <f t="shared" si="30"/>
        <v>100</v>
      </c>
    </row>
    <row r="146" spans="1:9" ht="15.6" x14ac:dyDescent="0.3">
      <c r="A146" s="7"/>
      <c r="B146" s="4"/>
      <c r="C146" s="4">
        <v>633011</v>
      </c>
      <c r="D146" s="4">
        <v>41</v>
      </c>
      <c r="E146" s="4" t="s">
        <v>73</v>
      </c>
      <c r="F146" s="6">
        <v>80</v>
      </c>
      <c r="G146" s="6"/>
      <c r="H146" s="6"/>
      <c r="I146" s="6">
        <f t="shared" si="30"/>
        <v>80</v>
      </c>
    </row>
    <row r="147" spans="1:9" ht="15.6" x14ac:dyDescent="0.3">
      <c r="A147" s="7"/>
      <c r="B147" s="4"/>
      <c r="C147" s="4">
        <v>633013</v>
      </c>
      <c r="D147" s="4">
        <v>41</v>
      </c>
      <c r="E147" s="4" t="s">
        <v>74</v>
      </c>
      <c r="F147" s="6">
        <v>930</v>
      </c>
      <c r="G147" s="6"/>
      <c r="H147" s="6"/>
      <c r="I147" s="6">
        <f t="shared" si="30"/>
        <v>930</v>
      </c>
    </row>
    <row r="148" spans="1:9" ht="15.6" x14ac:dyDescent="0.3">
      <c r="A148" s="7"/>
      <c r="B148" s="4"/>
      <c r="C148" s="4">
        <v>633016</v>
      </c>
      <c r="D148" s="4">
        <v>41</v>
      </c>
      <c r="E148" s="4" t="s">
        <v>75</v>
      </c>
      <c r="F148" s="6">
        <v>140</v>
      </c>
      <c r="G148" s="6"/>
      <c r="H148" s="6"/>
      <c r="I148" s="6">
        <f t="shared" si="30"/>
        <v>140</v>
      </c>
    </row>
    <row r="149" spans="1:9" ht="15.6" x14ac:dyDescent="0.3">
      <c r="A149" s="7"/>
      <c r="B149" s="5">
        <v>634</v>
      </c>
      <c r="C149" s="5"/>
      <c r="D149" s="5">
        <v>41</v>
      </c>
      <c r="E149" s="5" t="s">
        <v>76</v>
      </c>
      <c r="F149" s="11">
        <f>SUM(F150:F152)</f>
        <v>370</v>
      </c>
      <c r="G149" s="11">
        <f t="shared" ref="G149:I149" si="32">SUM(G150:G152)</f>
        <v>0</v>
      </c>
      <c r="H149" s="11">
        <f t="shared" si="32"/>
        <v>0</v>
      </c>
      <c r="I149" s="11">
        <f t="shared" si="32"/>
        <v>370</v>
      </c>
    </row>
    <row r="150" spans="1:9" ht="15.6" x14ac:dyDescent="0.3">
      <c r="A150" s="7"/>
      <c r="B150" s="4"/>
      <c r="C150" s="4">
        <v>634001</v>
      </c>
      <c r="D150" s="4">
        <v>41</v>
      </c>
      <c r="E150" s="4" t="s">
        <v>77</v>
      </c>
      <c r="F150" s="4">
        <v>150</v>
      </c>
      <c r="G150" s="4"/>
      <c r="H150" s="4"/>
      <c r="I150" s="6">
        <f t="shared" si="30"/>
        <v>150</v>
      </c>
    </row>
    <row r="151" spans="1:9" ht="15.6" x14ac:dyDescent="0.3">
      <c r="A151" s="7"/>
      <c r="B151" s="4"/>
      <c r="C151" s="4">
        <v>634002</v>
      </c>
      <c r="D151" s="4">
        <v>41</v>
      </c>
      <c r="E151" s="4" t="s">
        <v>78</v>
      </c>
      <c r="F151" s="4">
        <v>120</v>
      </c>
      <c r="G151" s="4"/>
      <c r="H151" s="4"/>
      <c r="I151" s="6">
        <f t="shared" si="30"/>
        <v>120</v>
      </c>
    </row>
    <row r="152" spans="1:9" ht="15.6" x14ac:dyDescent="0.3">
      <c r="A152" s="7"/>
      <c r="B152" s="4"/>
      <c r="C152" s="4">
        <v>634003</v>
      </c>
      <c r="D152" s="4">
        <v>41</v>
      </c>
      <c r="E152" s="4" t="s">
        <v>79</v>
      </c>
      <c r="F152" s="4">
        <v>100</v>
      </c>
      <c r="G152" s="4"/>
      <c r="H152" s="4"/>
      <c r="I152" s="6">
        <f t="shared" si="30"/>
        <v>100</v>
      </c>
    </row>
    <row r="153" spans="1:9" ht="15.6" x14ac:dyDescent="0.3">
      <c r="A153" s="7"/>
      <c r="B153" s="5">
        <v>635</v>
      </c>
      <c r="C153" s="5"/>
      <c r="D153" s="5">
        <v>41</v>
      </c>
      <c r="E153" s="5" t="s">
        <v>81</v>
      </c>
      <c r="F153" s="11">
        <f>SUM(F154:F159)</f>
        <v>32924</v>
      </c>
      <c r="G153" s="11">
        <f t="shared" ref="G153:I153" si="33">SUM(G154:G159)</f>
        <v>800</v>
      </c>
      <c r="H153" s="11">
        <f t="shared" si="33"/>
        <v>0</v>
      </c>
      <c r="I153" s="11">
        <f t="shared" si="33"/>
        <v>33724</v>
      </c>
    </row>
    <row r="154" spans="1:9" ht="15.6" x14ac:dyDescent="0.3">
      <c r="A154" s="7"/>
      <c r="B154" s="4"/>
      <c r="C154" s="4">
        <v>635002</v>
      </c>
      <c r="D154" s="4">
        <v>41</v>
      </c>
      <c r="E154" s="4" t="s">
        <v>82</v>
      </c>
      <c r="F154" s="6">
        <v>600</v>
      </c>
      <c r="G154" s="6"/>
      <c r="H154" s="6"/>
      <c r="I154" s="6">
        <f t="shared" si="30"/>
        <v>600</v>
      </c>
    </row>
    <row r="155" spans="1:9" ht="15.6" x14ac:dyDescent="0.3">
      <c r="A155" s="7"/>
      <c r="B155" s="4"/>
      <c r="C155" s="4">
        <v>635003</v>
      </c>
      <c r="D155" s="4">
        <v>41</v>
      </c>
      <c r="E155" s="4" t="s">
        <v>83</v>
      </c>
      <c r="F155" s="6">
        <v>20</v>
      </c>
      <c r="G155" s="6"/>
      <c r="H155" s="6"/>
      <c r="I155" s="6">
        <f t="shared" si="30"/>
        <v>20</v>
      </c>
    </row>
    <row r="156" spans="1:9" ht="15.6" x14ac:dyDescent="0.3">
      <c r="A156" s="7"/>
      <c r="B156" s="4"/>
      <c r="C156" s="4">
        <v>635004</v>
      </c>
      <c r="D156" s="4">
        <v>41</v>
      </c>
      <c r="E156" s="4" t="s">
        <v>84</v>
      </c>
      <c r="F156" s="6">
        <v>3200</v>
      </c>
      <c r="G156" s="6"/>
      <c r="H156" s="6"/>
      <c r="I156" s="6">
        <f t="shared" si="30"/>
        <v>3200</v>
      </c>
    </row>
    <row r="157" spans="1:9" ht="15.6" x14ac:dyDescent="0.3">
      <c r="A157" s="7"/>
      <c r="B157" s="4"/>
      <c r="C157" s="4">
        <v>635005</v>
      </c>
      <c r="D157" s="4">
        <v>41</v>
      </c>
      <c r="E157" s="4" t="s">
        <v>85</v>
      </c>
      <c r="F157" s="6">
        <v>100</v>
      </c>
      <c r="G157" s="6"/>
      <c r="H157" s="6"/>
      <c r="I157" s="6">
        <f t="shared" si="30"/>
        <v>100</v>
      </c>
    </row>
    <row r="158" spans="1:9" ht="15.6" x14ac:dyDescent="0.3">
      <c r="A158" s="7"/>
      <c r="B158" s="4"/>
      <c r="C158" s="4">
        <v>635006</v>
      </c>
      <c r="D158" s="4">
        <v>41</v>
      </c>
      <c r="E158" s="4" t="s">
        <v>86</v>
      </c>
      <c r="F158" s="6">
        <v>27820</v>
      </c>
      <c r="G158" s="6">
        <v>800</v>
      </c>
      <c r="H158" s="6"/>
      <c r="I158" s="6">
        <f t="shared" si="30"/>
        <v>28620</v>
      </c>
    </row>
    <row r="159" spans="1:9" ht="15.6" x14ac:dyDescent="0.3">
      <c r="A159" s="7"/>
      <c r="B159" s="4"/>
      <c r="C159" s="4">
        <v>635009</v>
      </c>
      <c r="D159" s="4">
        <v>41</v>
      </c>
      <c r="E159" s="4" t="s">
        <v>87</v>
      </c>
      <c r="F159" s="6">
        <v>1184</v>
      </c>
      <c r="G159" s="6"/>
      <c r="H159" s="6"/>
      <c r="I159" s="6">
        <f t="shared" si="30"/>
        <v>1184</v>
      </c>
    </row>
    <row r="160" spans="1:9" ht="15.6" x14ac:dyDescent="0.3">
      <c r="A160" s="7"/>
      <c r="B160" s="5">
        <v>637</v>
      </c>
      <c r="C160" s="5"/>
      <c r="D160" s="5">
        <v>41</v>
      </c>
      <c r="E160" s="5" t="s">
        <v>89</v>
      </c>
      <c r="F160" s="11">
        <f>SUM(F161:F170)</f>
        <v>20937</v>
      </c>
      <c r="G160" s="11">
        <f t="shared" ref="G160:I160" si="34">SUM(G161:G170)</f>
        <v>0</v>
      </c>
      <c r="H160" s="11">
        <f t="shared" si="34"/>
        <v>4992</v>
      </c>
      <c r="I160" s="11">
        <f t="shared" si="34"/>
        <v>15945</v>
      </c>
    </row>
    <row r="161" spans="1:9" ht="15.6" x14ac:dyDescent="0.3">
      <c r="A161" s="7"/>
      <c r="B161" s="7"/>
      <c r="C161" s="4">
        <v>637003</v>
      </c>
      <c r="D161" s="4">
        <v>41</v>
      </c>
      <c r="E161" s="4" t="s">
        <v>90</v>
      </c>
      <c r="F161" s="6">
        <v>410</v>
      </c>
      <c r="G161" s="6"/>
      <c r="H161" s="6"/>
      <c r="I161" s="6">
        <f t="shared" si="30"/>
        <v>410</v>
      </c>
    </row>
    <row r="162" spans="1:9" ht="15.6" x14ac:dyDescent="0.3">
      <c r="A162" s="7"/>
      <c r="B162" s="7"/>
      <c r="C162" s="4">
        <v>637004</v>
      </c>
      <c r="D162" s="4">
        <v>41</v>
      </c>
      <c r="E162" s="4" t="s">
        <v>91</v>
      </c>
      <c r="F162" s="6">
        <v>4804</v>
      </c>
      <c r="G162" s="6"/>
      <c r="H162" s="6"/>
      <c r="I162" s="6">
        <f t="shared" si="30"/>
        <v>4804</v>
      </c>
    </row>
    <row r="163" spans="1:9" ht="15.6" x14ac:dyDescent="0.3">
      <c r="A163" s="7"/>
      <c r="B163" s="7"/>
      <c r="C163" s="4">
        <v>637005</v>
      </c>
      <c r="D163" s="4">
        <v>41</v>
      </c>
      <c r="E163" s="4" t="s">
        <v>92</v>
      </c>
      <c r="F163" s="6">
        <v>1744</v>
      </c>
      <c r="G163" s="6"/>
      <c r="H163" s="6"/>
      <c r="I163" s="6">
        <f t="shared" si="30"/>
        <v>1744</v>
      </c>
    </row>
    <row r="164" spans="1:9" ht="15.6" x14ac:dyDescent="0.3">
      <c r="A164" s="7"/>
      <c r="B164" s="7"/>
      <c r="C164" s="4">
        <v>637006</v>
      </c>
      <c r="D164" s="4">
        <v>41</v>
      </c>
      <c r="E164" s="4" t="s">
        <v>93</v>
      </c>
      <c r="F164" s="6">
        <v>60</v>
      </c>
      <c r="G164" s="6"/>
      <c r="H164" s="6"/>
      <c r="I164" s="6">
        <f t="shared" si="30"/>
        <v>60</v>
      </c>
    </row>
    <row r="165" spans="1:9" ht="15.6" x14ac:dyDescent="0.3">
      <c r="A165" s="7"/>
      <c r="B165" s="7"/>
      <c r="C165" s="4">
        <v>637012</v>
      </c>
      <c r="D165" s="4">
        <v>41</v>
      </c>
      <c r="E165" s="4" t="s">
        <v>95</v>
      </c>
      <c r="F165" s="6">
        <v>212</v>
      </c>
      <c r="G165" s="6"/>
      <c r="H165" s="6"/>
      <c r="I165" s="6">
        <f t="shared" si="30"/>
        <v>212</v>
      </c>
    </row>
    <row r="166" spans="1:9" ht="15.6" x14ac:dyDescent="0.3">
      <c r="A166" s="7"/>
      <c r="B166" s="7"/>
      <c r="C166" s="4">
        <v>637014</v>
      </c>
      <c r="D166" s="4">
        <v>41</v>
      </c>
      <c r="E166" s="4" t="s">
        <v>96</v>
      </c>
      <c r="F166" s="6">
        <v>2730</v>
      </c>
      <c r="G166" s="6"/>
      <c r="H166" s="6">
        <v>2000</v>
      </c>
      <c r="I166" s="6">
        <f t="shared" si="30"/>
        <v>730</v>
      </c>
    </row>
    <row r="167" spans="1:9" ht="15.6" x14ac:dyDescent="0.3">
      <c r="A167" s="7"/>
      <c r="B167" s="7"/>
      <c r="C167" s="4">
        <v>637015</v>
      </c>
      <c r="D167" s="4">
        <v>41</v>
      </c>
      <c r="E167" s="4" t="s">
        <v>111</v>
      </c>
      <c r="F167" s="6">
        <v>2700</v>
      </c>
      <c r="G167" s="6"/>
      <c r="H167" s="6"/>
      <c r="I167" s="6">
        <f t="shared" si="30"/>
        <v>2700</v>
      </c>
    </row>
    <row r="168" spans="1:9" ht="15.6" x14ac:dyDescent="0.3">
      <c r="A168" s="7"/>
      <c r="B168" s="7"/>
      <c r="C168" s="4">
        <v>637016</v>
      </c>
      <c r="D168" s="4">
        <v>41</v>
      </c>
      <c r="E168" s="4" t="s">
        <v>97</v>
      </c>
      <c r="F168" s="6">
        <v>1217</v>
      </c>
      <c r="G168" s="6"/>
      <c r="H168" s="6">
        <v>742</v>
      </c>
      <c r="I168" s="6">
        <f t="shared" si="30"/>
        <v>475</v>
      </c>
    </row>
    <row r="169" spans="1:9" ht="15.6" x14ac:dyDescent="0.3">
      <c r="A169" s="7"/>
      <c r="B169" s="7"/>
      <c r="C169" s="4">
        <v>637018</v>
      </c>
      <c r="D169" s="4">
        <v>41</v>
      </c>
      <c r="E169" s="4" t="s">
        <v>112</v>
      </c>
      <c r="F169" s="6">
        <v>7000</v>
      </c>
      <c r="G169" s="6"/>
      <c r="H169" s="6">
        <v>2250</v>
      </c>
      <c r="I169" s="6">
        <f>F169+G169-H169</f>
        <v>4750</v>
      </c>
    </row>
    <row r="170" spans="1:9" ht="31.2" x14ac:dyDescent="0.3">
      <c r="A170" s="7"/>
      <c r="B170" s="7"/>
      <c r="C170" s="4">
        <v>637040</v>
      </c>
      <c r="D170" s="4">
        <v>41</v>
      </c>
      <c r="E170" s="9" t="s">
        <v>101</v>
      </c>
      <c r="F170" s="6">
        <v>60</v>
      </c>
      <c r="G170" s="6"/>
      <c r="H170" s="6"/>
      <c r="I170" s="6">
        <f t="shared" si="30"/>
        <v>60</v>
      </c>
    </row>
    <row r="171" spans="1:9" ht="31.2" x14ac:dyDescent="0.3">
      <c r="A171" s="33" t="s">
        <v>113</v>
      </c>
      <c r="B171" s="34"/>
      <c r="C171" s="34"/>
      <c r="D171" s="31"/>
      <c r="E171" s="36" t="s">
        <v>129</v>
      </c>
      <c r="F171" s="32">
        <f>F180+F177+F174+F172</f>
        <v>114050</v>
      </c>
      <c r="G171" s="32">
        <f t="shared" ref="G171:I171" si="35">G180+G177+G174+G172</f>
        <v>4298</v>
      </c>
      <c r="H171" s="32">
        <f t="shared" si="35"/>
        <v>0</v>
      </c>
      <c r="I171" s="32">
        <f t="shared" si="35"/>
        <v>118348</v>
      </c>
    </row>
    <row r="172" spans="1:9" ht="15.6" x14ac:dyDescent="0.3">
      <c r="A172" s="7"/>
      <c r="B172" s="5">
        <v>632</v>
      </c>
      <c r="C172" s="5"/>
      <c r="D172" s="5">
        <v>41</v>
      </c>
      <c r="E172" s="5" t="s">
        <v>60</v>
      </c>
      <c r="F172" s="11">
        <f>F173</f>
        <v>1950</v>
      </c>
      <c r="G172" s="11">
        <f t="shared" ref="G172:I172" si="36">G173</f>
        <v>0</v>
      </c>
      <c r="H172" s="11">
        <f t="shared" si="36"/>
        <v>0</v>
      </c>
      <c r="I172" s="11">
        <f t="shared" si="36"/>
        <v>1950</v>
      </c>
    </row>
    <row r="173" spans="1:9" ht="15.6" x14ac:dyDescent="0.3">
      <c r="A173" s="7"/>
      <c r="B173" s="4">
        <v>632</v>
      </c>
      <c r="C173" s="4">
        <v>632002</v>
      </c>
      <c r="D173" s="4">
        <v>41</v>
      </c>
      <c r="E173" s="4" t="s">
        <v>61</v>
      </c>
      <c r="F173" s="6">
        <v>1950</v>
      </c>
      <c r="G173" s="6"/>
      <c r="H173" s="6"/>
      <c r="I173" s="6">
        <f t="shared" ref="I173:I176" si="37">F173+G173-H173</f>
        <v>1950</v>
      </c>
    </row>
    <row r="174" spans="1:9" ht="15.6" x14ac:dyDescent="0.3">
      <c r="A174" s="7"/>
      <c r="B174" s="5">
        <v>633</v>
      </c>
      <c r="C174" s="5"/>
      <c r="D174" s="5">
        <v>41</v>
      </c>
      <c r="E174" s="5" t="s">
        <v>65</v>
      </c>
      <c r="F174" s="11">
        <f>F176+F175</f>
        <v>500</v>
      </c>
      <c r="G174" s="11">
        <f t="shared" ref="G174:I174" si="38">G176+G175</f>
        <v>500</v>
      </c>
      <c r="H174" s="11">
        <f t="shared" si="38"/>
        <v>0</v>
      </c>
      <c r="I174" s="11">
        <f t="shared" si="38"/>
        <v>1000</v>
      </c>
    </row>
    <row r="175" spans="1:9" ht="15.6" x14ac:dyDescent="0.3">
      <c r="A175" s="7"/>
      <c r="B175" s="4"/>
      <c r="C175" s="4">
        <v>633004</v>
      </c>
      <c r="D175" s="4">
        <v>41</v>
      </c>
      <c r="E175" s="4" t="s">
        <v>68</v>
      </c>
      <c r="F175" s="6"/>
      <c r="G175" s="6"/>
      <c r="H175" s="6"/>
      <c r="I175" s="6">
        <f t="shared" si="37"/>
        <v>0</v>
      </c>
    </row>
    <row r="176" spans="1:9" ht="15.6" x14ac:dyDescent="0.3">
      <c r="A176" s="7"/>
      <c r="B176" s="4"/>
      <c r="C176" s="4">
        <v>633006</v>
      </c>
      <c r="D176" s="4">
        <v>41</v>
      </c>
      <c r="E176" s="4" t="s">
        <v>69</v>
      </c>
      <c r="F176" s="6">
        <v>500</v>
      </c>
      <c r="G176" s="6">
        <v>500</v>
      </c>
      <c r="H176" s="6"/>
      <c r="I176" s="6">
        <f t="shared" si="37"/>
        <v>1000</v>
      </c>
    </row>
    <row r="177" spans="1:9" s="2" customFormat="1" ht="15.6" x14ac:dyDescent="0.3">
      <c r="A177" s="17"/>
      <c r="B177" s="5">
        <v>635</v>
      </c>
      <c r="C177" s="5"/>
      <c r="D177" s="5" t="s">
        <v>115</v>
      </c>
      <c r="E177" s="5" t="s">
        <v>81</v>
      </c>
      <c r="F177" s="11">
        <f>F178+F179</f>
        <v>30600</v>
      </c>
      <c r="G177" s="11">
        <f t="shared" ref="G177:H177" si="39">G178+G179</f>
        <v>3798</v>
      </c>
      <c r="H177" s="11">
        <f t="shared" si="39"/>
        <v>0</v>
      </c>
      <c r="I177" s="11">
        <f t="shared" ref="I177" si="40">I178+I179</f>
        <v>34398</v>
      </c>
    </row>
    <row r="178" spans="1:9" ht="15.6" x14ac:dyDescent="0.3">
      <c r="A178" s="7"/>
      <c r="B178" s="4"/>
      <c r="C178" s="4">
        <v>635004</v>
      </c>
      <c r="D178" s="4" t="s">
        <v>115</v>
      </c>
      <c r="E178" s="4" t="s">
        <v>84</v>
      </c>
      <c r="F178" s="6"/>
      <c r="G178" s="6">
        <v>798</v>
      </c>
      <c r="H178" s="6"/>
      <c r="I178" s="6">
        <f>F178+G178-H178</f>
        <v>798</v>
      </c>
    </row>
    <row r="179" spans="1:9" ht="15.6" x14ac:dyDescent="0.3">
      <c r="A179" s="7"/>
      <c r="B179" s="4"/>
      <c r="C179" s="4">
        <v>635006</v>
      </c>
      <c r="D179" s="4" t="s">
        <v>115</v>
      </c>
      <c r="E179" s="4" t="s">
        <v>86</v>
      </c>
      <c r="F179" s="6">
        <v>30600</v>
      </c>
      <c r="G179" s="6">
        <v>3000</v>
      </c>
      <c r="H179" s="6"/>
      <c r="I179" s="6">
        <f>F179+G179-H179</f>
        <v>33600</v>
      </c>
    </row>
    <row r="180" spans="1:9" ht="15.6" x14ac:dyDescent="0.3">
      <c r="A180" s="7"/>
      <c r="B180" s="5">
        <v>637</v>
      </c>
      <c r="C180" s="5"/>
      <c r="D180" s="5">
        <v>41</v>
      </c>
      <c r="E180" s="5" t="s">
        <v>89</v>
      </c>
      <c r="F180" s="11">
        <f>F181</f>
        <v>81000</v>
      </c>
      <c r="G180" s="11">
        <f t="shared" ref="G180:I180" si="41">G181</f>
        <v>0</v>
      </c>
      <c r="H180" s="11">
        <f t="shared" si="41"/>
        <v>0</v>
      </c>
      <c r="I180" s="11">
        <f t="shared" si="41"/>
        <v>81000</v>
      </c>
    </row>
    <row r="181" spans="1:9" ht="15.6" x14ac:dyDescent="0.3">
      <c r="A181" s="7"/>
      <c r="B181" s="4"/>
      <c r="C181" s="4">
        <v>637004</v>
      </c>
      <c r="D181" s="4">
        <v>41</v>
      </c>
      <c r="E181" s="4" t="s">
        <v>91</v>
      </c>
      <c r="F181" s="6">
        <v>81000</v>
      </c>
      <c r="G181" s="6"/>
      <c r="H181" s="6"/>
      <c r="I181" s="6">
        <f>F181+G181-H181</f>
        <v>81000</v>
      </c>
    </row>
    <row r="182" spans="1:9" ht="31.2" x14ac:dyDescent="0.3">
      <c r="A182" s="33" t="s">
        <v>116</v>
      </c>
      <c r="B182" s="30"/>
      <c r="C182" s="30"/>
      <c r="D182" s="31">
        <v>41</v>
      </c>
      <c r="E182" s="36" t="s">
        <v>130</v>
      </c>
      <c r="F182" s="32">
        <f>F183</f>
        <v>3000</v>
      </c>
      <c r="G182" s="32">
        <f t="shared" ref="G182:I183" si="42">G183</f>
        <v>1000</v>
      </c>
      <c r="H182" s="32">
        <f t="shared" si="42"/>
        <v>0</v>
      </c>
      <c r="I182" s="32">
        <f t="shared" si="42"/>
        <v>4000</v>
      </c>
    </row>
    <row r="183" spans="1:9" ht="15.6" x14ac:dyDescent="0.3">
      <c r="A183" s="7"/>
      <c r="B183" s="5">
        <v>637</v>
      </c>
      <c r="C183" s="5"/>
      <c r="D183" s="5">
        <v>41</v>
      </c>
      <c r="E183" s="5" t="s">
        <v>89</v>
      </c>
      <c r="F183" s="6">
        <f>F184</f>
        <v>3000</v>
      </c>
      <c r="G183" s="6">
        <f t="shared" si="42"/>
        <v>1000</v>
      </c>
      <c r="H183" s="6">
        <f t="shared" si="42"/>
        <v>0</v>
      </c>
      <c r="I183" s="6">
        <f t="shared" si="42"/>
        <v>4000</v>
      </c>
    </row>
    <row r="184" spans="1:9" ht="15.6" x14ac:dyDescent="0.3">
      <c r="A184" s="7"/>
      <c r="B184" s="4"/>
      <c r="C184" s="4">
        <v>637004</v>
      </c>
      <c r="D184" s="4">
        <v>41</v>
      </c>
      <c r="E184" s="4" t="s">
        <v>91</v>
      </c>
      <c r="F184" s="6">
        <v>3000</v>
      </c>
      <c r="G184" s="6">
        <v>1000</v>
      </c>
      <c r="H184" s="6"/>
      <c r="I184" s="6">
        <f>F184+G184-H184</f>
        <v>4000</v>
      </c>
    </row>
    <row r="185" spans="1:9" ht="31.2" x14ac:dyDescent="0.3">
      <c r="A185" s="33" t="s">
        <v>117</v>
      </c>
      <c r="B185" s="30"/>
      <c r="C185" s="30"/>
      <c r="D185" s="31" t="s">
        <v>115</v>
      </c>
      <c r="E185" s="36" t="s">
        <v>131</v>
      </c>
      <c r="F185" s="32">
        <f>F186</f>
        <v>4000</v>
      </c>
      <c r="G185" s="32">
        <f t="shared" ref="G185:I186" si="43">G186</f>
        <v>3000</v>
      </c>
      <c r="H185" s="32">
        <f t="shared" si="43"/>
        <v>0</v>
      </c>
      <c r="I185" s="32">
        <f t="shared" si="43"/>
        <v>7000</v>
      </c>
    </row>
    <row r="186" spans="1:9" ht="15.6" x14ac:dyDescent="0.3">
      <c r="A186" s="7"/>
      <c r="B186" s="5">
        <v>637</v>
      </c>
      <c r="C186" s="4"/>
      <c r="D186" s="5" t="s">
        <v>115</v>
      </c>
      <c r="E186" s="5" t="s">
        <v>89</v>
      </c>
      <c r="F186" s="6">
        <f>F187</f>
        <v>4000</v>
      </c>
      <c r="G186" s="6">
        <f t="shared" si="43"/>
        <v>3000</v>
      </c>
      <c r="H186" s="6">
        <f t="shared" si="43"/>
        <v>0</v>
      </c>
      <c r="I186" s="6">
        <f t="shared" si="43"/>
        <v>7000</v>
      </c>
    </row>
    <row r="187" spans="1:9" ht="15.6" x14ac:dyDescent="0.3">
      <c r="A187" s="7"/>
      <c r="B187" s="4"/>
      <c r="C187" s="4">
        <v>637004</v>
      </c>
      <c r="D187" s="4" t="s">
        <v>115</v>
      </c>
      <c r="E187" s="4" t="s">
        <v>91</v>
      </c>
      <c r="F187" s="6">
        <v>4000</v>
      </c>
      <c r="G187" s="6">
        <v>3000</v>
      </c>
      <c r="H187" s="6"/>
      <c r="I187" s="6">
        <f>F187+G187-H187</f>
        <v>7000</v>
      </c>
    </row>
    <row r="188" spans="1:9" ht="31.2" x14ac:dyDescent="0.3">
      <c r="A188" s="33" t="s">
        <v>118</v>
      </c>
      <c r="B188" s="30"/>
      <c r="C188" s="30"/>
      <c r="D188" s="31">
        <v>41</v>
      </c>
      <c r="E188" s="36" t="s">
        <v>132</v>
      </c>
      <c r="F188" s="32">
        <f>F194+F192+F189</f>
        <v>6560</v>
      </c>
      <c r="G188" s="32">
        <f t="shared" ref="G188:I188" si="44">G194+G192+G189</f>
        <v>0</v>
      </c>
      <c r="H188" s="32">
        <f t="shared" si="44"/>
        <v>0</v>
      </c>
      <c r="I188" s="32">
        <f t="shared" si="44"/>
        <v>6560</v>
      </c>
    </row>
    <row r="189" spans="1:9" ht="15.6" x14ac:dyDescent="0.3">
      <c r="A189" s="7"/>
      <c r="B189" s="5">
        <v>633</v>
      </c>
      <c r="C189" s="5"/>
      <c r="D189" s="5">
        <v>41</v>
      </c>
      <c r="E189" s="5" t="s">
        <v>65</v>
      </c>
      <c r="F189" s="6">
        <f>F191+F190</f>
        <v>5360</v>
      </c>
      <c r="G189" s="6">
        <f t="shared" ref="G189:I189" si="45">G191+G190</f>
        <v>0</v>
      </c>
      <c r="H189" s="6">
        <f t="shared" si="45"/>
        <v>0</v>
      </c>
      <c r="I189" s="6">
        <f t="shared" si="45"/>
        <v>5360</v>
      </c>
    </row>
    <row r="190" spans="1:9" ht="15.6" x14ac:dyDescent="0.3">
      <c r="A190" s="7"/>
      <c r="B190" s="4"/>
      <c r="C190" s="4">
        <v>633004</v>
      </c>
      <c r="D190" s="4">
        <v>41</v>
      </c>
      <c r="E190" s="4" t="s">
        <v>68</v>
      </c>
      <c r="F190" s="6">
        <v>3000</v>
      </c>
      <c r="G190" s="6"/>
      <c r="H190" s="6"/>
      <c r="I190" s="6">
        <f t="shared" ref="I190:I195" si="46">F190+G190-H190</f>
        <v>3000</v>
      </c>
    </row>
    <row r="191" spans="1:9" ht="15.6" x14ac:dyDescent="0.3">
      <c r="A191" s="7"/>
      <c r="B191" s="4"/>
      <c r="C191" s="4">
        <v>633006</v>
      </c>
      <c r="D191" s="4">
        <v>41</v>
      </c>
      <c r="E191" s="4" t="s">
        <v>69</v>
      </c>
      <c r="F191" s="6">
        <v>2360</v>
      </c>
      <c r="G191" s="6"/>
      <c r="H191" s="6"/>
      <c r="I191" s="6">
        <f t="shared" si="46"/>
        <v>2360</v>
      </c>
    </row>
    <row r="192" spans="1:9" ht="15.6" x14ac:dyDescent="0.3">
      <c r="A192" s="7"/>
      <c r="B192" s="5">
        <v>635</v>
      </c>
      <c r="C192" s="5"/>
      <c r="D192" s="5">
        <v>41</v>
      </c>
      <c r="E192" s="5" t="s">
        <v>81</v>
      </c>
      <c r="F192" s="6">
        <f>F193</f>
        <v>1000</v>
      </c>
      <c r="G192" s="6"/>
      <c r="H192" s="6"/>
      <c r="I192" s="6">
        <f t="shared" si="46"/>
        <v>1000</v>
      </c>
    </row>
    <row r="193" spans="1:9" ht="15.6" x14ac:dyDescent="0.3">
      <c r="A193" s="7"/>
      <c r="B193" s="4"/>
      <c r="C193" s="4">
        <v>635004</v>
      </c>
      <c r="D193" s="4">
        <v>41</v>
      </c>
      <c r="E193" s="4" t="s">
        <v>84</v>
      </c>
      <c r="F193" s="6">
        <v>1000</v>
      </c>
      <c r="G193" s="6"/>
      <c r="H193" s="6"/>
      <c r="I193" s="6">
        <f t="shared" si="46"/>
        <v>1000</v>
      </c>
    </row>
    <row r="194" spans="1:9" ht="15.6" x14ac:dyDescent="0.3">
      <c r="A194" s="7"/>
      <c r="B194" s="5">
        <v>637</v>
      </c>
      <c r="C194" s="5"/>
      <c r="D194" s="5">
        <v>41</v>
      </c>
      <c r="E194" s="5" t="s">
        <v>89</v>
      </c>
      <c r="F194" s="6">
        <f>F195</f>
        <v>200</v>
      </c>
      <c r="G194" s="6"/>
      <c r="H194" s="6"/>
      <c r="I194" s="6">
        <f t="shared" si="46"/>
        <v>200</v>
      </c>
    </row>
    <row r="195" spans="1:9" ht="15.6" x14ac:dyDescent="0.3">
      <c r="A195" s="7"/>
      <c r="B195" s="4"/>
      <c r="C195" s="4">
        <v>637004</v>
      </c>
      <c r="D195" s="4">
        <v>41</v>
      </c>
      <c r="E195" s="4" t="s">
        <v>91</v>
      </c>
      <c r="F195" s="6">
        <v>200</v>
      </c>
      <c r="G195" s="6"/>
      <c r="H195" s="6"/>
      <c r="I195" s="6">
        <f t="shared" si="46"/>
        <v>200</v>
      </c>
    </row>
    <row r="196" spans="1:9" ht="46.8" x14ac:dyDescent="0.3">
      <c r="A196" s="33" t="s">
        <v>119</v>
      </c>
      <c r="B196" s="30"/>
      <c r="C196" s="30"/>
      <c r="D196" s="31">
        <v>41</v>
      </c>
      <c r="E196" s="36" t="s">
        <v>133</v>
      </c>
      <c r="F196" s="32">
        <f>F197</f>
        <v>7040</v>
      </c>
      <c r="G196" s="32">
        <f t="shared" ref="G196:I197" si="47">G197</f>
        <v>0</v>
      </c>
      <c r="H196" s="32">
        <f t="shared" si="47"/>
        <v>0</v>
      </c>
      <c r="I196" s="32">
        <f t="shared" si="47"/>
        <v>7040</v>
      </c>
    </row>
    <row r="197" spans="1:9" ht="15.6" x14ac:dyDescent="0.3">
      <c r="A197" s="7"/>
      <c r="B197" s="5">
        <v>637</v>
      </c>
      <c r="C197" s="5"/>
      <c r="D197" s="5">
        <v>41</v>
      </c>
      <c r="E197" s="5" t="s">
        <v>108</v>
      </c>
      <c r="F197" s="6">
        <f>F198</f>
        <v>7040</v>
      </c>
      <c r="G197" s="6">
        <f t="shared" si="47"/>
        <v>0</v>
      </c>
      <c r="H197" s="6">
        <f t="shared" si="47"/>
        <v>0</v>
      </c>
      <c r="I197" s="6">
        <f t="shared" si="47"/>
        <v>7040</v>
      </c>
    </row>
    <row r="198" spans="1:9" ht="15.6" x14ac:dyDescent="0.3">
      <c r="A198" s="7"/>
      <c r="B198" s="4"/>
      <c r="C198" s="4">
        <v>637004</v>
      </c>
      <c r="D198" s="4">
        <v>41</v>
      </c>
      <c r="E198" s="4" t="s">
        <v>91</v>
      </c>
      <c r="F198" s="6">
        <v>7040</v>
      </c>
      <c r="G198" s="6"/>
      <c r="H198" s="6"/>
      <c r="I198" s="6">
        <f t="shared" ref="I198" si="48">F198+G198-H198</f>
        <v>7040</v>
      </c>
    </row>
    <row r="199" spans="1:9" ht="46.8" x14ac:dyDescent="0.3">
      <c r="A199" s="37" t="s">
        <v>120</v>
      </c>
      <c r="B199" s="30"/>
      <c r="C199" s="30"/>
      <c r="D199" s="36" t="s">
        <v>122</v>
      </c>
      <c r="E199" s="31" t="s">
        <v>134</v>
      </c>
      <c r="F199" s="32">
        <f>F324+F301+F278+F246+F214+F201</f>
        <v>266524</v>
      </c>
      <c r="G199" s="32">
        <f t="shared" ref="G199:I199" si="49">G324+G301+G278+G246+G214+G201</f>
        <v>49913</v>
      </c>
      <c r="H199" s="32">
        <f t="shared" si="49"/>
        <v>109522</v>
      </c>
      <c r="I199" s="32">
        <f t="shared" si="49"/>
        <v>206915</v>
      </c>
    </row>
    <row r="200" spans="1:9" ht="15.6" x14ac:dyDescent="0.3">
      <c r="A200" s="7"/>
      <c r="B200" s="4"/>
      <c r="C200" s="4"/>
      <c r="D200" s="4"/>
      <c r="E200" s="5" t="s">
        <v>123</v>
      </c>
      <c r="F200" s="6"/>
      <c r="G200" s="6"/>
      <c r="H200" s="6"/>
      <c r="I200" s="6"/>
    </row>
    <row r="201" spans="1:9" ht="31.2" x14ac:dyDescent="0.3">
      <c r="A201" s="38" t="s">
        <v>120</v>
      </c>
      <c r="B201" s="39"/>
      <c r="C201" s="39"/>
      <c r="D201" s="39"/>
      <c r="E201" s="40" t="s">
        <v>135</v>
      </c>
      <c r="F201" s="41">
        <f>F213+F212+F206+F202</f>
        <v>3100</v>
      </c>
      <c r="G201" s="41">
        <f t="shared" ref="G201:I201" si="50">G213+G212+G206+G202</f>
        <v>0</v>
      </c>
      <c r="H201" s="41">
        <f t="shared" si="50"/>
        <v>0</v>
      </c>
      <c r="I201" s="41">
        <f t="shared" si="50"/>
        <v>3100</v>
      </c>
    </row>
    <row r="202" spans="1:9" ht="15.6" x14ac:dyDescent="0.3">
      <c r="A202" s="7"/>
      <c r="B202" s="5">
        <v>633</v>
      </c>
      <c r="C202" s="5"/>
      <c r="D202" s="5" t="s">
        <v>124</v>
      </c>
      <c r="E202" s="5" t="s">
        <v>65</v>
      </c>
      <c r="F202" s="11">
        <f>F205+F204+F203</f>
        <v>2000</v>
      </c>
      <c r="G202" s="11">
        <f t="shared" ref="G202:I202" si="51">G205+G204+G203</f>
        <v>0</v>
      </c>
      <c r="H202" s="11">
        <f t="shared" si="51"/>
        <v>0</v>
      </c>
      <c r="I202" s="11">
        <f t="shared" si="51"/>
        <v>2000</v>
      </c>
    </row>
    <row r="203" spans="1:9" ht="15.6" x14ac:dyDescent="0.3">
      <c r="A203" s="7"/>
      <c r="B203" s="4"/>
      <c r="C203" s="4">
        <v>633004</v>
      </c>
      <c r="D203" s="4" t="s">
        <v>124</v>
      </c>
      <c r="E203" s="4" t="s">
        <v>68</v>
      </c>
      <c r="F203" s="6">
        <v>800</v>
      </c>
      <c r="G203" s="6"/>
      <c r="H203" s="6"/>
      <c r="I203" s="6">
        <f t="shared" ref="I203:I211" si="52">F203+G203-H203</f>
        <v>800</v>
      </c>
    </row>
    <row r="204" spans="1:9" ht="15.6" x14ac:dyDescent="0.3">
      <c r="A204" s="7"/>
      <c r="B204" s="4"/>
      <c r="C204" s="4">
        <v>633006</v>
      </c>
      <c r="D204" s="4" t="s">
        <v>124</v>
      </c>
      <c r="E204" s="4" t="s">
        <v>69</v>
      </c>
      <c r="F204" s="6">
        <v>400</v>
      </c>
      <c r="G204" s="6"/>
      <c r="H204" s="6"/>
      <c r="I204" s="6">
        <f t="shared" si="52"/>
        <v>400</v>
      </c>
    </row>
    <row r="205" spans="1:9" ht="15.6" x14ac:dyDescent="0.3">
      <c r="A205" s="7"/>
      <c r="B205" s="4"/>
      <c r="C205" s="4">
        <v>633010</v>
      </c>
      <c r="D205" s="4" t="s">
        <v>124</v>
      </c>
      <c r="E205" s="4" t="s">
        <v>72</v>
      </c>
      <c r="F205" s="6">
        <v>800</v>
      </c>
      <c r="G205" s="6"/>
      <c r="H205" s="6"/>
      <c r="I205" s="6">
        <f t="shared" si="52"/>
        <v>800</v>
      </c>
    </row>
    <row r="206" spans="1:9" ht="15.6" x14ac:dyDescent="0.3">
      <c r="A206" s="7"/>
      <c r="B206" s="5">
        <v>633</v>
      </c>
      <c r="C206" s="5"/>
      <c r="D206" s="5">
        <v>41</v>
      </c>
      <c r="E206" s="5" t="s">
        <v>65</v>
      </c>
      <c r="F206" s="11">
        <f>F211+F210+F209+F208+F207</f>
        <v>500</v>
      </c>
      <c r="G206" s="11">
        <f t="shared" ref="G206:I206" si="53">G211+G210+G209+G208+G207</f>
        <v>0</v>
      </c>
      <c r="H206" s="11">
        <f t="shared" si="53"/>
        <v>0</v>
      </c>
      <c r="I206" s="11">
        <f t="shared" si="53"/>
        <v>500</v>
      </c>
    </row>
    <row r="207" spans="1:9" ht="15.6" x14ac:dyDescent="0.3">
      <c r="A207" s="7"/>
      <c r="B207" s="4"/>
      <c r="C207" s="4">
        <v>633004</v>
      </c>
      <c r="D207" s="4">
        <v>41</v>
      </c>
      <c r="E207" s="4" t="s">
        <v>68</v>
      </c>
      <c r="F207" s="6">
        <v>100</v>
      </c>
      <c r="G207" s="6"/>
      <c r="H207" s="6"/>
      <c r="I207" s="6">
        <f t="shared" si="52"/>
        <v>100</v>
      </c>
    </row>
    <row r="208" spans="1:9" ht="15.6" x14ac:dyDescent="0.3">
      <c r="A208" s="7"/>
      <c r="B208" s="4"/>
      <c r="C208" s="4">
        <v>633006</v>
      </c>
      <c r="D208" s="4">
        <v>41</v>
      </c>
      <c r="E208" s="4" t="s">
        <v>69</v>
      </c>
      <c r="F208" s="6">
        <v>100</v>
      </c>
      <c r="G208" s="6"/>
      <c r="H208" s="6"/>
      <c r="I208" s="6">
        <f t="shared" si="52"/>
        <v>100</v>
      </c>
    </row>
    <row r="209" spans="1:9" ht="15.6" x14ac:dyDescent="0.3">
      <c r="A209" s="7"/>
      <c r="B209" s="4"/>
      <c r="C209" s="4">
        <v>633010</v>
      </c>
      <c r="D209" s="4">
        <v>41</v>
      </c>
      <c r="E209" s="4" t="s">
        <v>72</v>
      </c>
      <c r="F209" s="6">
        <v>100</v>
      </c>
      <c r="G209" s="6"/>
      <c r="H209" s="6"/>
      <c r="I209" s="6">
        <f t="shared" si="52"/>
        <v>100</v>
      </c>
    </row>
    <row r="210" spans="1:9" ht="15.6" x14ac:dyDescent="0.3">
      <c r="A210" s="7"/>
      <c r="B210" s="4"/>
      <c r="C210" s="4">
        <v>633011</v>
      </c>
      <c r="D210" s="4">
        <v>41</v>
      </c>
      <c r="E210" s="4" t="s">
        <v>73</v>
      </c>
      <c r="F210" s="6">
        <v>100</v>
      </c>
      <c r="G210" s="6"/>
      <c r="H210" s="6"/>
      <c r="I210" s="6">
        <f t="shared" si="52"/>
        <v>100</v>
      </c>
    </row>
    <row r="211" spans="1:9" ht="15.6" x14ac:dyDescent="0.3">
      <c r="A211" s="7"/>
      <c r="B211" s="4"/>
      <c r="C211" s="4">
        <v>633015</v>
      </c>
      <c r="D211" s="4">
        <v>41</v>
      </c>
      <c r="E211" s="4" t="s">
        <v>125</v>
      </c>
      <c r="F211" s="6">
        <v>100</v>
      </c>
      <c r="G211" s="6"/>
      <c r="H211" s="6"/>
      <c r="I211" s="6">
        <f t="shared" si="52"/>
        <v>100</v>
      </c>
    </row>
    <row r="212" spans="1:9" ht="15.6" x14ac:dyDescent="0.3">
      <c r="A212" s="7"/>
      <c r="B212" s="5">
        <v>635</v>
      </c>
      <c r="C212" s="5">
        <v>635004</v>
      </c>
      <c r="D212" s="5">
        <v>41</v>
      </c>
      <c r="E212" s="5" t="s">
        <v>126</v>
      </c>
      <c r="F212" s="11">
        <v>500</v>
      </c>
      <c r="G212" s="11"/>
      <c r="H212" s="11"/>
      <c r="I212" s="11">
        <v>500</v>
      </c>
    </row>
    <row r="213" spans="1:9" ht="15.6" x14ac:dyDescent="0.3">
      <c r="A213" s="7"/>
      <c r="B213" s="5">
        <v>637</v>
      </c>
      <c r="C213" s="5">
        <v>637015</v>
      </c>
      <c r="D213" s="5">
        <v>41</v>
      </c>
      <c r="E213" s="5" t="s">
        <v>127</v>
      </c>
      <c r="F213" s="11">
        <v>100</v>
      </c>
      <c r="G213" s="11"/>
      <c r="H213" s="11"/>
      <c r="I213" s="11">
        <v>100</v>
      </c>
    </row>
    <row r="214" spans="1:9" ht="46.8" x14ac:dyDescent="0.3">
      <c r="A214" s="38" t="s">
        <v>120</v>
      </c>
      <c r="B214" s="39"/>
      <c r="C214" s="39"/>
      <c r="D214" s="40" t="s">
        <v>122</v>
      </c>
      <c r="E214" s="40" t="s">
        <v>136</v>
      </c>
      <c r="F214" s="41">
        <f>F215+F218+F220+F228+F244+F236</f>
        <v>24177</v>
      </c>
      <c r="G214" s="41">
        <f t="shared" ref="G214:H214" si="54">G215+G218+G220+G228+G244+G236</f>
        <v>0</v>
      </c>
      <c r="H214" s="41">
        <f t="shared" si="54"/>
        <v>9225</v>
      </c>
      <c r="I214" s="42">
        <f t="shared" ref="I214:I275" si="55">F214+G214-H214</f>
        <v>14952</v>
      </c>
    </row>
    <row r="215" spans="1:9" ht="31.2" x14ac:dyDescent="0.3">
      <c r="A215" s="7"/>
      <c r="B215" s="5">
        <v>610</v>
      </c>
      <c r="C215" s="5"/>
      <c r="D215" s="12" t="s">
        <v>137</v>
      </c>
      <c r="E215" s="5" t="s">
        <v>41</v>
      </c>
      <c r="F215" s="11">
        <f>F217+F216</f>
        <v>14684</v>
      </c>
      <c r="G215" s="11">
        <f t="shared" ref="G215:H215" si="56">G217+G216</f>
        <v>0</v>
      </c>
      <c r="H215" s="11">
        <f t="shared" si="56"/>
        <v>4780</v>
      </c>
      <c r="I215" s="11">
        <f t="shared" si="55"/>
        <v>9904</v>
      </c>
    </row>
    <row r="216" spans="1:9" ht="31.2" x14ac:dyDescent="0.3">
      <c r="A216" s="7"/>
      <c r="B216" s="4">
        <v>611</v>
      </c>
      <c r="C216" s="4"/>
      <c r="D216" s="9" t="s">
        <v>137</v>
      </c>
      <c r="E216" s="4" t="s">
        <v>43</v>
      </c>
      <c r="F216" s="6">
        <v>13223</v>
      </c>
      <c r="G216" s="6"/>
      <c r="H216" s="6">
        <v>3319</v>
      </c>
      <c r="I216" s="6">
        <f t="shared" si="55"/>
        <v>9904</v>
      </c>
    </row>
    <row r="217" spans="1:9" ht="31.2" x14ac:dyDescent="0.3">
      <c r="A217" s="7"/>
      <c r="B217" s="4">
        <v>612</v>
      </c>
      <c r="C217" s="4">
        <v>612002</v>
      </c>
      <c r="D217" s="9" t="s">
        <v>137</v>
      </c>
      <c r="E217" s="4" t="s">
        <v>45</v>
      </c>
      <c r="F217" s="6">
        <v>1461</v>
      </c>
      <c r="G217" s="6"/>
      <c r="H217" s="6">
        <v>1461</v>
      </c>
      <c r="I217" s="6">
        <f t="shared" si="55"/>
        <v>0</v>
      </c>
    </row>
    <row r="218" spans="1:9" ht="15.6" x14ac:dyDescent="0.3">
      <c r="A218" s="7"/>
      <c r="B218" s="5">
        <v>610</v>
      </c>
      <c r="C218" s="5"/>
      <c r="D218" s="5" t="s">
        <v>138</v>
      </c>
      <c r="E218" s="5" t="s">
        <v>41</v>
      </c>
      <c r="F218" s="11">
        <f>F219</f>
        <v>1609</v>
      </c>
      <c r="G218" s="11"/>
      <c r="H218" s="11">
        <v>787</v>
      </c>
      <c r="I218" s="11">
        <f t="shared" si="55"/>
        <v>822</v>
      </c>
    </row>
    <row r="219" spans="1:9" ht="15.6" x14ac:dyDescent="0.3">
      <c r="A219" s="7"/>
      <c r="B219" s="4">
        <v>611</v>
      </c>
      <c r="C219" s="4"/>
      <c r="D219" s="4" t="s">
        <v>138</v>
      </c>
      <c r="E219" s="4" t="s">
        <v>43</v>
      </c>
      <c r="F219" s="6">
        <v>1609</v>
      </c>
      <c r="G219" s="6"/>
      <c r="H219" s="6">
        <v>787</v>
      </c>
      <c r="I219" s="6">
        <f t="shared" si="55"/>
        <v>822</v>
      </c>
    </row>
    <row r="220" spans="1:9" ht="31.2" x14ac:dyDescent="0.3">
      <c r="A220" s="7"/>
      <c r="B220" s="5">
        <v>620</v>
      </c>
      <c r="C220" s="5"/>
      <c r="D220" s="12" t="s">
        <v>137</v>
      </c>
      <c r="E220" s="5" t="s">
        <v>47</v>
      </c>
      <c r="F220" s="11">
        <f>SUM(F221:F227)</f>
        <v>4626</v>
      </c>
      <c r="G220" s="11">
        <f t="shared" ref="G220:H220" si="57">SUM(G221:G227)</f>
        <v>0</v>
      </c>
      <c r="H220" s="11">
        <f t="shared" si="57"/>
        <v>1946</v>
      </c>
      <c r="I220" s="6">
        <f t="shared" si="55"/>
        <v>2680</v>
      </c>
    </row>
    <row r="221" spans="1:9" ht="31.2" x14ac:dyDescent="0.3">
      <c r="A221" s="7"/>
      <c r="B221" s="4">
        <v>621</v>
      </c>
      <c r="C221" s="4"/>
      <c r="D221" s="9" t="s">
        <v>137</v>
      </c>
      <c r="E221" s="4" t="s">
        <v>48</v>
      </c>
      <c r="F221" s="6">
        <v>1324</v>
      </c>
      <c r="G221" s="6"/>
      <c r="H221" s="6">
        <v>557</v>
      </c>
      <c r="I221" s="6">
        <f t="shared" si="55"/>
        <v>767</v>
      </c>
    </row>
    <row r="222" spans="1:9" ht="31.2" x14ac:dyDescent="0.3">
      <c r="A222" s="7"/>
      <c r="B222" s="4">
        <v>625</v>
      </c>
      <c r="C222" s="4">
        <v>625001</v>
      </c>
      <c r="D222" s="9" t="s">
        <v>137</v>
      </c>
      <c r="E222" s="4" t="s">
        <v>50</v>
      </c>
      <c r="F222" s="6">
        <v>185</v>
      </c>
      <c r="G222" s="6"/>
      <c r="H222" s="6">
        <v>78</v>
      </c>
      <c r="I222" s="6">
        <f t="shared" si="55"/>
        <v>107</v>
      </c>
    </row>
    <row r="223" spans="1:9" ht="31.2" x14ac:dyDescent="0.3">
      <c r="A223" s="7"/>
      <c r="B223" s="4"/>
      <c r="C223" s="4">
        <v>625002</v>
      </c>
      <c r="D223" s="9" t="s">
        <v>137</v>
      </c>
      <c r="E223" s="4" t="s">
        <v>51</v>
      </c>
      <c r="F223" s="6">
        <v>1853</v>
      </c>
      <c r="G223" s="6"/>
      <c r="H223" s="6">
        <v>779</v>
      </c>
      <c r="I223" s="6">
        <f t="shared" si="55"/>
        <v>1074</v>
      </c>
    </row>
    <row r="224" spans="1:9" ht="31.2" x14ac:dyDescent="0.3">
      <c r="A224" s="7"/>
      <c r="B224" s="4"/>
      <c r="C224" s="4">
        <v>625003</v>
      </c>
      <c r="D224" s="9" t="s">
        <v>137</v>
      </c>
      <c r="E224" s="4" t="s">
        <v>52</v>
      </c>
      <c r="F224" s="6">
        <v>106</v>
      </c>
      <c r="G224" s="6"/>
      <c r="H224" s="6">
        <v>45</v>
      </c>
      <c r="I224" s="6">
        <f t="shared" si="55"/>
        <v>61</v>
      </c>
    </row>
    <row r="225" spans="1:9" ht="31.2" x14ac:dyDescent="0.3">
      <c r="A225" s="7"/>
      <c r="B225" s="4"/>
      <c r="C225" s="4">
        <v>625004</v>
      </c>
      <c r="D225" s="9" t="s">
        <v>137</v>
      </c>
      <c r="E225" s="4" t="s">
        <v>53</v>
      </c>
      <c r="F225" s="6">
        <v>397</v>
      </c>
      <c r="G225" s="6"/>
      <c r="H225" s="6">
        <v>167</v>
      </c>
      <c r="I225" s="6">
        <f t="shared" si="55"/>
        <v>230</v>
      </c>
    </row>
    <row r="226" spans="1:9" ht="31.2" x14ac:dyDescent="0.3">
      <c r="A226" s="7"/>
      <c r="B226" s="4"/>
      <c r="C226" s="4">
        <v>625005</v>
      </c>
      <c r="D226" s="9" t="s">
        <v>137</v>
      </c>
      <c r="E226" s="4" t="s">
        <v>54</v>
      </c>
      <c r="F226" s="6">
        <v>132</v>
      </c>
      <c r="G226" s="6"/>
      <c r="H226" s="6">
        <v>56</v>
      </c>
      <c r="I226" s="6">
        <f t="shared" si="55"/>
        <v>76</v>
      </c>
    </row>
    <row r="227" spans="1:9" ht="31.2" x14ac:dyDescent="0.3">
      <c r="A227" s="7"/>
      <c r="B227" s="4"/>
      <c r="C227" s="4">
        <v>625007</v>
      </c>
      <c r="D227" s="9" t="s">
        <v>137</v>
      </c>
      <c r="E227" s="4" t="s">
        <v>55</v>
      </c>
      <c r="F227" s="6">
        <v>629</v>
      </c>
      <c r="G227" s="6"/>
      <c r="H227" s="6">
        <v>264</v>
      </c>
      <c r="I227" s="6">
        <f t="shared" si="55"/>
        <v>365</v>
      </c>
    </row>
    <row r="228" spans="1:9" ht="15.6" x14ac:dyDescent="0.3">
      <c r="A228" s="7"/>
      <c r="B228" s="5">
        <v>620</v>
      </c>
      <c r="C228" s="5"/>
      <c r="D228" s="12" t="s">
        <v>138</v>
      </c>
      <c r="E228" s="5" t="s">
        <v>47</v>
      </c>
      <c r="F228" s="11">
        <f>SUM(F229:F235)</f>
        <v>1070</v>
      </c>
      <c r="G228" s="11"/>
      <c r="H228" s="11">
        <f>SUM(H229:H235)</f>
        <v>287</v>
      </c>
      <c r="I228" s="11">
        <f t="shared" si="55"/>
        <v>783</v>
      </c>
    </row>
    <row r="229" spans="1:9" ht="15.6" x14ac:dyDescent="0.3">
      <c r="A229" s="7"/>
      <c r="B229" s="4">
        <v>621</v>
      </c>
      <c r="C229" s="4"/>
      <c r="D229" s="9" t="s">
        <v>138</v>
      </c>
      <c r="E229" s="4" t="s">
        <v>48</v>
      </c>
      <c r="F229" s="6">
        <v>306</v>
      </c>
      <c r="G229" s="6"/>
      <c r="H229" s="6">
        <v>82</v>
      </c>
      <c r="I229" s="6">
        <f t="shared" si="55"/>
        <v>224</v>
      </c>
    </row>
    <row r="230" spans="1:9" ht="15.6" x14ac:dyDescent="0.3">
      <c r="A230" s="7"/>
      <c r="B230" s="4">
        <v>625</v>
      </c>
      <c r="C230" s="4">
        <v>625001</v>
      </c>
      <c r="D230" s="9" t="s">
        <v>138</v>
      </c>
      <c r="E230" s="4" t="s">
        <v>50</v>
      </c>
      <c r="F230" s="6">
        <v>43</v>
      </c>
      <c r="G230" s="6"/>
      <c r="H230" s="6">
        <v>12</v>
      </c>
      <c r="I230" s="6">
        <f t="shared" si="55"/>
        <v>31</v>
      </c>
    </row>
    <row r="231" spans="1:9" ht="15.6" x14ac:dyDescent="0.3">
      <c r="A231" s="7"/>
      <c r="B231" s="4"/>
      <c r="C231" s="4">
        <v>625002</v>
      </c>
      <c r="D231" s="9" t="s">
        <v>138</v>
      </c>
      <c r="E231" s="4" t="s">
        <v>51</v>
      </c>
      <c r="F231" s="6">
        <v>429</v>
      </c>
      <c r="G231" s="6"/>
      <c r="H231" s="6">
        <v>115</v>
      </c>
      <c r="I231" s="6">
        <f t="shared" si="55"/>
        <v>314</v>
      </c>
    </row>
    <row r="232" spans="1:9" ht="15.6" x14ac:dyDescent="0.3">
      <c r="A232" s="7"/>
      <c r="B232" s="4"/>
      <c r="C232" s="4">
        <v>625003</v>
      </c>
      <c r="D232" s="9" t="s">
        <v>138</v>
      </c>
      <c r="E232" s="4" t="s">
        <v>52</v>
      </c>
      <c r="F232" s="6">
        <v>24</v>
      </c>
      <c r="G232" s="6"/>
      <c r="H232" s="6">
        <v>6</v>
      </c>
      <c r="I232" s="6">
        <f t="shared" si="55"/>
        <v>18</v>
      </c>
    </row>
    <row r="233" spans="1:9" ht="15.6" x14ac:dyDescent="0.3">
      <c r="A233" s="7"/>
      <c r="B233" s="4"/>
      <c r="C233" s="4">
        <v>625004</v>
      </c>
      <c r="D233" s="9" t="s">
        <v>138</v>
      </c>
      <c r="E233" s="4" t="s">
        <v>53</v>
      </c>
      <c r="F233" s="6">
        <v>92</v>
      </c>
      <c r="G233" s="6"/>
      <c r="H233" s="6">
        <v>25</v>
      </c>
      <c r="I233" s="6">
        <f t="shared" si="55"/>
        <v>67</v>
      </c>
    </row>
    <row r="234" spans="1:9" ht="15.6" x14ac:dyDescent="0.3">
      <c r="A234" s="7"/>
      <c r="B234" s="4"/>
      <c r="C234" s="4">
        <v>625005</v>
      </c>
      <c r="D234" s="9" t="s">
        <v>138</v>
      </c>
      <c r="E234" s="4" t="s">
        <v>54</v>
      </c>
      <c r="F234" s="6">
        <v>31</v>
      </c>
      <c r="G234" s="6"/>
      <c r="H234" s="6">
        <v>8</v>
      </c>
      <c r="I234" s="6">
        <f t="shared" si="55"/>
        <v>23</v>
      </c>
    </row>
    <row r="235" spans="1:9" ht="15.6" x14ac:dyDescent="0.3">
      <c r="A235" s="7"/>
      <c r="B235" s="4"/>
      <c r="C235" s="4">
        <v>625007</v>
      </c>
      <c r="D235" s="9" t="s">
        <v>138</v>
      </c>
      <c r="E235" s="4" t="s">
        <v>55</v>
      </c>
      <c r="F235" s="6">
        <v>145</v>
      </c>
      <c r="G235" s="6"/>
      <c r="H235" s="6">
        <v>39</v>
      </c>
      <c r="I235" s="6">
        <f t="shared" si="55"/>
        <v>106</v>
      </c>
    </row>
    <row r="236" spans="1:9" ht="15.6" x14ac:dyDescent="0.3">
      <c r="A236" s="7"/>
      <c r="B236" s="5">
        <v>630</v>
      </c>
      <c r="C236" s="5"/>
      <c r="D236" s="12"/>
      <c r="E236" s="5" t="s">
        <v>128</v>
      </c>
      <c r="F236" s="11">
        <f>F241+F240+F239+F238+F237</f>
        <v>1588</v>
      </c>
      <c r="G236" s="11">
        <f t="shared" ref="G236:H236" si="58">G241+G240+G239+G238+G237</f>
        <v>0</v>
      </c>
      <c r="H236" s="11">
        <f t="shared" si="58"/>
        <v>1100</v>
      </c>
      <c r="I236" s="6">
        <f t="shared" si="55"/>
        <v>488</v>
      </c>
    </row>
    <row r="237" spans="1:9" ht="31.2" x14ac:dyDescent="0.3">
      <c r="A237" s="7"/>
      <c r="B237" s="5">
        <v>633</v>
      </c>
      <c r="C237" s="5">
        <v>633004</v>
      </c>
      <c r="D237" s="12" t="s">
        <v>137</v>
      </c>
      <c r="E237" s="5" t="s">
        <v>68</v>
      </c>
      <c r="F237" s="11">
        <v>163</v>
      </c>
      <c r="G237" s="11"/>
      <c r="H237" s="11">
        <v>163</v>
      </c>
      <c r="I237" s="11">
        <f t="shared" si="55"/>
        <v>0</v>
      </c>
    </row>
    <row r="238" spans="1:9" ht="31.2" x14ac:dyDescent="0.3">
      <c r="A238" s="7"/>
      <c r="B238" s="5">
        <v>633</v>
      </c>
      <c r="C238" s="5">
        <v>633010</v>
      </c>
      <c r="D238" s="12" t="s">
        <v>137</v>
      </c>
      <c r="E238" s="5" t="s">
        <v>72</v>
      </c>
      <c r="F238" s="11">
        <v>150</v>
      </c>
      <c r="G238" s="11"/>
      <c r="H238" s="11">
        <v>150</v>
      </c>
      <c r="I238" s="11">
        <f t="shared" si="55"/>
        <v>0</v>
      </c>
    </row>
    <row r="239" spans="1:9" ht="15.6" x14ac:dyDescent="0.3">
      <c r="A239" s="7"/>
      <c r="B239" s="4">
        <v>633</v>
      </c>
      <c r="C239" s="4">
        <v>633004</v>
      </c>
      <c r="D239" s="9">
        <v>41</v>
      </c>
      <c r="E239" s="4" t="s">
        <v>68</v>
      </c>
      <c r="F239" s="11"/>
      <c r="G239" s="6"/>
      <c r="H239" s="6"/>
      <c r="I239" s="6">
        <f t="shared" si="55"/>
        <v>0</v>
      </c>
    </row>
    <row r="240" spans="1:9" ht="15.6" x14ac:dyDescent="0.3">
      <c r="A240" s="7"/>
      <c r="B240" s="5">
        <v>633</v>
      </c>
      <c r="C240" s="5">
        <v>633010</v>
      </c>
      <c r="D240" s="12">
        <v>41</v>
      </c>
      <c r="E240" s="5" t="s">
        <v>72</v>
      </c>
      <c r="F240" s="11">
        <v>100</v>
      </c>
      <c r="G240" s="11"/>
      <c r="H240" s="11">
        <v>100</v>
      </c>
      <c r="I240" s="11">
        <f t="shared" si="55"/>
        <v>0</v>
      </c>
    </row>
    <row r="241" spans="1:9" ht="15.6" x14ac:dyDescent="0.3">
      <c r="A241" s="7"/>
      <c r="B241" s="5">
        <v>637</v>
      </c>
      <c r="C241" s="5"/>
      <c r="D241" s="12" t="s">
        <v>138</v>
      </c>
      <c r="E241" s="5" t="s">
        <v>89</v>
      </c>
      <c r="F241" s="11">
        <f>F243+F242</f>
        <v>1175</v>
      </c>
      <c r="G241" s="11"/>
      <c r="H241" s="11">
        <f>H243+H242</f>
        <v>687</v>
      </c>
      <c r="I241" s="11">
        <f t="shared" si="55"/>
        <v>488</v>
      </c>
    </row>
    <row r="242" spans="1:9" ht="15.6" x14ac:dyDescent="0.3">
      <c r="A242" s="7"/>
      <c r="B242" s="4"/>
      <c r="C242" s="4">
        <v>637014</v>
      </c>
      <c r="D242" s="9" t="s">
        <v>138</v>
      </c>
      <c r="E242" s="4" t="s">
        <v>139</v>
      </c>
      <c r="F242" s="6">
        <v>971</v>
      </c>
      <c r="G242" s="6"/>
      <c r="H242" s="6">
        <v>539</v>
      </c>
      <c r="I242" s="6">
        <f t="shared" si="55"/>
        <v>432</v>
      </c>
    </row>
    <row r="243" spans="1:9" ht="15.6" x14ac:dyDescent="0.3">
      <c r="A243" s="7"/>
      <c r="B243" s="4"/>
      <c r="C243" s="4">
        <v>637016</v>
      </c>
      <c r="D243" s="9" t="s">
        <v>138</v>
      </c>
      <c r="E243" s="4" t="s">
        <v>97</v>
      </c>
      <c r="F243" s="6">
        <v>204</v>
      </c>
      <c r="G243" s="6"/>
      <c r="H243" s="6">
        <v>148</v>
      </c>
      <c r="I243" s="6">
        <f t="shared" si="55"/>
        <v>56</v>
      </c>
    </row>
    <row r="244" spans="1:9" ht="31.2" x14ac:dyDescent="0.3">
      <c r="A244" s="7"/>
      <c r="B244" s="5">
        <v>642</v>
      </c>
      <c r="C244" s="5"/>
      <c r="D244" s="12" t="s">
        <v>138</v>
      </c>
      <c r="E244" s="12" t="s">
        <v>102</v>
      </c>
      <c r="F244" s="11">
        <f>F245</f>
        <v>600</v>
      </c>
      <c r="G244" s="11"/>
      <c r="H244" s="11">
        <f>H245</f>
        <v>325</v>
      </c>
      <c r="I244" s="11">
        <f t="shared" si="55"/>
        <v>275</v>
      </c>
    </row>
    <row r="245" spans="1:9" ht="15.6" x14ac:dyDescent="0.3">
      <c r="A245" s="7"/>
      <c r="B245" s="4"/>
      <c r="C245" s="4">
        <v>642015</v>
      </c>
      <c r="D245" s="9" t="s">
        <v>138</v>
      </c>
      <c r="E245" s="4" t="s">
        <v>105</v>
      </c>
      <c r="F245" s="6">
        <v>600</v>
      </c>
      <c r="G245" s="6"/>
      <c r="H245" s="6">
        <v>325</v>
      </c>
      <c r="I245" s="6">
        <f t="shared" si="55"/>
        <v>275</v>
      </c>
    </row>
    <row r="246" spans="1:9" ht="46.8" x14ac:dyDescent="0.3">
      <c r="A246" s="38" t="s">
        <v>120</v>
      </c>
      <c r="B246" s="39"/>
      <c r="C246" s="39"/>
      <c r="D246" s="39"/>
      <c r="E246" s="40" t="s">
        <v>140</v>
      </c>
      <c r="F246" s="41">
        <f>F275+F272+F271+F268+F260+F252+F250+F247</f>
        <v>100297</v>
      </c>
      <c r="G246" s="41">
        <f t="shared" ref="G246:H246" si="59">G275+G272+G271+G268+G260+G252+G250+G247</f>
        <v>0</v>
      </c>
      <c r="H246" s="41">
        <f t="shared" si="59"/>
        <v>100297</v>
      </c>
      <c r="I246" s="42">
        <f t="shared" si="55"/>
        <v>0</v>
      </c>
    </row>
    <row r="247" spans="1:9" ht="31.2" x14ac:dyDescent="0.3">
      <c r="A247" s="7"/>
      <c r="B247" s="5">
        <v>610</v>
      </c>
      <c r="C247" s="5"/>
      <c r="D247" s="12" t="s">
        <v>137</v>
      </c>
      <c r="E247" s="5" t="s">
        <v>41</v>
      </c>
      <c r="F247" s="11">
        <f>F249+F248</f>
        <v>64178</v>
      </c>
      <c r="G247" s="11">
        <f t="shared" ref="G247:H247" si="60">G249+G248</f>
        <v>0</v>
      </c>
      <c r="H247" s="11">
        <f t="shared" si="60"/>
        <v>64178</v>
      </c>
      <c r="I247" s="6">
        <f t="shared" si="55"/>
        <v>0</v>
      </c>
    </row>
    <row r="248" spans="1:9" ht="31.2" x14ac:dyDescent="0.3">
      <c r="A248" s="7"/>
      <c r="B248" s="4">
        <v>611</v>
      </c>
      <c r="C248" s="4"/>
      <c r="D248" s="9" t="s">
        <v>137</v>
      </c>
      <c r="E248" s="4" t="s">
        <v>43</v>
      </c>
      <c r="F248" s="6">
        <v>61256</v>
      </c>
      <c r="G248" s="6"/>
      <c r="H248" s="6">
        <v>61256</v>
      </c>
      <c r="I248" s="6">
        <f t="shared" si="55"/>
        <v>0</v>
      </c>
    </row>
    <row r="249" spans="1:9" ht="31.2" x14ac:dyDescent="0.3">
      <c r="A249" s="7"/>
      <c r="B249" s="4">
        <v>612</v>
      </c>
      <c r="C249" s="4">
        <v>612002</v>
      </c>
      <c r="D249" s="9" t="s">
        <v>137</v>
      </c>
      <c r="E249" s="4" t="s">
        <v>45</v>
      </c>
      <c r="F249" s="6">
        <v>2922</v>
      </c>
      <c r="G249" s="6"/>
      <c r="H249" s="6">
        <v>2922</v>
      </c>
      <c r="I249" s="6">
        <f t="shared" si="55"/>
        <v>0</v>
      </c>
    </row>
    <row r="250" spans="1:9" ht="15.6" x14ac:dyDescent="0.3">
      <c r="A250" s="7"/>
      <c r="B250" s="5">
        <v>610</v>
      </c>
      <c r="C250" s="5"/>
      <c r="D250" s="5" t="s">
        <v>138</v>
      </c>
      <c r="E250" s="5" t="s">
        <v>41</v>
      </c>
      <c r="F250" s="11">
        <f>F251</f>
        <v>3224</v>
      </c>
      <c r="G250" s="11">
        <f t="shared" ref="G250:H250" si="61">G251</f>
        <v>0</v>
      </c>
      <c r="H250" s="11">
        <f t="shared" si="61"/>
        <v>3224</v>
      </c>
      <c r="I250" s="6">
        <f t="shared" si="55"/>
        <v>0</v>
      </c>
    </row>
    <row r="251" spans="1:9" ht="15.6" x14ac:dyDescent="0.3">
      <c r="A251" s="7"/>
      <c r="B251" s="4">
        <v>611</v>
      </c>
      <c r="C251" s="4"/>
      <c r="D251" s="4" t="s">
        <v>138</v>
      </c>
      <c r="E251" s="4" t="s">
        <v>43</v>
      </c>
      <c r="F251" s="6">
        <v>3224</v>
      </c>
      <c r="G251" s="6"/>
      <c r="H251" s="6">
        <v>3224</v>
      </c>
      <c r="I251" s="6">
        <f t="shared" si="55"/>
        <v>0</v>
      </c>
    </row>
    <row r="252" spans="1:9" ht="31.2" x14ac:dyDescent="0.3">
      <c r="A252" s="7"/>
      <c r="B252" s="5">
        <v>620</v>
      </c>
      <c r="C252" s="5"/>
      <c r="D252" s="12" t="s">
        <v>137</v>
      </c>
      <c r="E252" s="5" t="s">
        <v>47</v>
      </c>
      <c r="F252" s="11">
        <f>SUM(F253:F259)</f>
        <v>21410</v>
      </c>
      <c r="G252" s="11">
        <f t="shared" ref="G252:H252" si="62">SUM(G253:G259)</f>
        <v>0</v>
      </c>
      <c r="H252" s="11">
        <f t="shared" si="62"/>
        <v>21410</v>
      </c>
      <c r="I252" s="6">
        <f t="shared" si="55"/>
        <v>0</v>
      </c>
    </row>
    <row r="253" spans="1:9" ht="31.2" x14ac:dyDescent="0.3">
      <c r="A253" s="7"/>
      <c r="B253" s="4">
        <v>621</v>
      </c>
      <c r="C253" s="4"/>
      <c r="D253" s="9" t="s">
        <v>137</v>
      </c>
      <c r="E253" s="4" t="s">
        <v>48</v>
      </c>
      <c r="F253" s="6">
        <v>6126</v>
      </c>
      <c r="G253" s="6"/>
      <c r="H253" s="6">
        <v>6126</v>
      </c>
      <c r="I253" s="6">
        <f t="shared" si="55"/>
        <v>0</v>
      </c>
    </row>
    <row r="254" spans="1:9" ht="31.2" x14ac:dyDescent="0.3">
      <c r="A254" s="7"/>
      <c r="B254" s="4">
        <v>625</v>
      </c>
      <c r="C254" s="4">
        <v>625001</v>
      </c>
      <c r="D254" s="9" t="s">
        <v>137</v>
      </c>
      <c r="E254" s="4" t="s">
        <v>50</v>
      </c>
      <c r="F254" s="6">
        <v>858</v>
      </c>
      <c r="G254" s="6"/>
      <c r="H254" s="6">
        <v>858</v>
      </c>
      <c r="I254" s="6">
        <f t="shared" si="55"/>
        <v>0</v>
      </c>
    </row>
    <row r="255" spans="1:9" ht="31.2" x14ac:dyDescent="0.3">
      <c r="A255" s="7"/>
      <c r="B255" s="4"/>
      <c r="C255" s="4">
        <v>625002</v>
      </c>
      <c r="D255" s="9" t="s">
        <v>137</v>
      </c>
      <c r="E255" s="4" t="s">
        <v>51</v>
      </c>
      <c r="F255" s="6">
        <v>8576</v>
      </c>
      <c r="G255" s="6"/>
      <c r="H255" s="6">
        <v>8576</v>
      </c>
      <c r="I255" s="6">
        <f t="shared" si="55"/>
        <v>0</v>
      </c>
    </row>
    <row r="256" spans="1:9" ht="31.2" x14ac:dyDescent="0.3">
      <c r="A256" s="7"/>
      <c r="B256" s="4"/>
      <c r="C256" s="4">
        <v>625003</v>
      </c>
      <c r="D256" s="9" t="s">
        <v>137</v>
      </c>
      <c r="E256" s="4" t="s">
        <v>52</v>
      </c>
      <c r="F256" s="6">
        <v>490</v>
      </c>
      <c r="G256" s="6"/>
      <c r="H256" s="6">
        <v>490</v>
      </c>
      <c r="I256" s="6">
        <f t="shared" si="55"/>
        <v>0</v>
      </c>
    </row>
    <row r="257" spans="1:9" ht="31.2" x14ac:dyDescent="0.3">
      <c r="A257" s="7"/>
      <c r="B257" s="4"/>
      <c r="C257" s="4">
        <v>625004</v>
      </c>
      <c r="D257" s="9" t="s">
        <v>137</v>
      </c>
      <c r="E257" s="4" t="s">
        <v>53</v>
      </c>
      <c r="F257" s="6">
        <v>1838</v>
      </c>
      <c r="G257" s="6"/>
      <c r="H257" s="6">
        <v>1838</v>
      </c>
      <c r="I257" s="6">
        <f t="shared" si="55"/>
        <v>0</v>
      </c>
    </row>
    <row r="258" spans="1:9" ht="31.2" x14ac:dyDescent="0.3">
      <c r="A258" s="7"/>
      <c r="B258" s="4"/>
      <c r="C258" s="4">
        <v>625005</v>
      </c>
      <c r="D258" s="9" t="s">
        <v>137</v>
      </c>
      <c r="E258" s="4" t="s">
        <v>54</v>
      </c>
      <c r="F258" s="6">
        <v>612</v>
      </c>
      <c r="G258" s="6"/>
      <c r="H258" s="6">
        <v>612</v>
      </c>
      <c r="I258" s="6">
        <f t="shared" si="55"/>
        <v>0</v>
      </c>
    </row>
    <row r="259" spans="1:9" ht="31.2" x14ac:dyDescent="0.3">
      <c r="A259" s="7"/>
      <c r="B259" s="4"/>
      <c r="C259" s="4">
        <v>625007</v>
      </c>
      <c r="D259" s="9" t="s">
        <v>137</v>
      </c>
      <c r="E259" s="4" t="s">
        <v>55</v>
      </c>
      <c r="F259" s="6">
        <v>2910</v>
      </c>
      <c r="G259" s="6"/>
      <c r="H259" s="6">
        <v>2910</v>
      </c>
      <c r="I259" s="6">
        <f t="shared" si="55"/>
        <v>0</v>
      </c>
    </row>
    <row r="260" spans="1:9" ht="15.6" x14ac:dyDescent="0.3">
      <c r="A260" s="7"/>
      <c r="B260" s="5">
        <v>620</v>
      </c>
      <c r="C260" s="5"/>
      <c r="D260" s="12" t="s">
        <v>138</v>
      </c>
      <c r="E260" s="5" t="s">
        <v>47</v>
      </c>
      <c r="F260" s="11">
        <f>SUM(F261:F267)</f>
        <v>2148</v>
      </c>
      <c r="G260" s="11">
        <f t="shared" ref="G260:H260" si="63">SUM(G261:G267)</f>
        <v>0</v>
      </c>
      <c r="H260" s="11">
        <f t="shared" si="63"/>
        <v>2148</v>
      </c>
      <c r="I260" s="6">
        <f t="shared" si="55"/>
        <v>0</v>
      </c>
    </row>
    <row r="261" spans="1:9" ht="15.6" x14ac:dyDescent="0.3">
      <c r="A261" s="7"/>
      <c r="B261" s="4">
        <v>621</v>
      </c>
      <c r="C261" s="4"/>
      <c r="D261" s="9" t="s">
        <v>138</v>
      </c>
      <c r="E261" s="4" t="s">
        <v>48</v>
      </c>
      <c r="F261" s="6">
        <v>614</v>
      </c>
      <c r="G261" s="6"/>
      <c r="H261" s="6">
        <v>614</v>
      </c>
      <c r="I261" s="6">
        <f t="shared" si="55"/>
        <v>0</v>
      </c>
    </row>
    <row r="262" spans="1:9" ht="15.6" x14ac:dyDescent="0.3">
      <c r="A262" s="7"/>
      <c r="B262" s="4">
        <v>625</v>
      </c>
      <c r="C262" s="4">
        <v>625001</v>
      </c>
      <c r="D262" s="9" t="s">
        <v>138</v>
      </c>
      <c r="E262" s="4" t="s">
        <v>50</v>
      </c>
      <c r="F262" s="6">
        <v>86</v>
      </c>
      <c r="G262" s="6"/>
      <c r="H262" s="6">
        <v>86</v>
      </c>
      <c r="I262" s="6">
        <f t="shared" si="55"/>
        <v>0</v>
      </c>
    </row>
    <row r="263" spans="1:9" ht="15.6" x14ac:dyDescent="0.3">
      <c r="A263" s="7"/>
      <c r="B263" s="4"/>
      <c r="C263" s="4">
        <v>625002</v>
      </c>
      <c r="D263" s="9" t="s">
        <v>138</v>
      </c>
      <c r="E263" s="4" t="s">
        <v>51</v>
      </c>
      <c r="F263" s="6">
        <v>860</v>
      </c>
      <c r="G263" s="6"/>
      <c r="H263" s="6">
        <v>860</v>
      </c>
      <c r="I263" s="6">
        <f t="shared" si="55"/>
        <v>0</v>
      </c>
    </row>
    <row r="264" spans="1:9" ht="15.6" x14ac:dyDescent="0.3">
      <c r="A264" s="7"/>
      <c r="B264" s="4"/>
      <c r="C264" s="4">
        <v>625003</v>
      </c>
      <c r="D264" s="9" t="s">
        <v>138</v>
      </c>
      <c r="E264" s="4" t="s">
        <v>52</v>
      </c>
      <c r="F264" s="6">
        <v>50</v>
      </c>
      <c r="G264" s="6"/>
      <c r="H264" s="6">
        <v>50</v>
      </c>
      <c r="I264" s="6">
        <f t="shared" si="55"/>
        <v>0</v>
      </c>
    </row>
    <row r="265" spans="1:9" ht="15.6" x14ac:dyDescent="0.3">
      <c r="A265" s="7"/>
      <c r="B265" s="4"/>
      <c r="C265" s="4">
        <v>625004</v>
      </c>
      <c r="D265" s="9" t="s">
        <v>138</v>
      </c>
      <c r="E265" s="4" t="s">
        <v>53</v>
      </c>
      <c r="F265" s="6">
        <v>184</v>
      </c>
      <c r="G265" s="6"/>
      <c r="H265" s="6">
        <v>184</v>
      </c>
      <c r="I265" s="6">
        <f t="shared" si="55"/>
        <v>0</v>
      </c>
    </row>
    <row r="266" spans="1:9" ht="15.6" x14ac:dyDescent="0.3">
      <c r="A266" s="7"/>
      <c r="B266" s="4"/>
      <c r="C266" s="4">
        <v>625005</v>
      </c>
      <c r="D266" s="9" t="s">
        <v>138</v>
      </c>
      <c r="E266" s="4" t="s">
        <v>54</v>
      </c>
      <c r="F266" s="6">
        <v>62</v>
      </c>
      <c r="G266" s="6"/>
      <c r="H266" s="6">
        <v>62</v>
      </c>
      <c r="I266" s="6">
        <f t="shared" si="55"/>
        <v>0</v>
      </c>
    </row>
    <row r="267" spans="1:9" ht="15.6" x14ac:dyDescent="0.3">
      <c r="A267" s="7"/>
      <c r="B267" s="4"/>
      <c r="C267" s="4">
        <v>625007</v>
      </c>
      <c r="D267" s="9" t="s">
        <v>138</v>
      </c>
      <c r="E267" s="4" t="s">
        <v>55</v>
      </c>
      <c r="F267" s="6">
        <v>292</v>
      </c>
      <c r="G267" s="6"/>
      <c r="H267" s="6">
        <v>292</v>
      </c>
      <c r="I267" s="6">
        <f t="shared" si="55"/>
        <v>0</v>
      </c>
    </row>
    <row r="268" spans="1:9" ht="31.2" x14ac:dyDescent="0.3">
      <c r="A268" s="7"/>
      <c r="B268" s="5">
        <v>633</v>
      </c>
      <c r="C268" s="5"/>
      <c r="D268" s="12" t="s">
        <v>137</v>
      </c>
      <c r="E268" s="5" t="s">
        <v>65</v>
      </c>
      <c r="F268" s="11">
        <f>F270+F269</f>
        <v>1252</v>
      </c>
      <c r="G268" s="11">
        <f t="shared" ref="G268:H268" si="64">G270+G269</f>
        <v>0</v>
      </c>
      <c r="H268" s="11">
        <f t="shared" si="64"/>
        <v>1252</v>
      </c>
      <c r="I268" s="6">
        <f t="shared" si="55"/>
        <v>0</v>
      </c>
    </row>
    <row r="269" spans="1:9" ht="31.2" x14ac:dyDescent="0.3">
      <c r="A269" s="7"/>
      <c r="B269" s="4">
        <v>633</v>
      </c>
      <c r="C269" s="4">
        <v>633004</v>
      </c>
      <c r="D269" s="9" t="s">
        <v>137</v>
      </c>
      <c r="E269" s="4" t="s">
        <v>68</v>
      </c>
      <c r="F269" s="6">
        <v>452</v>
      </c>
      <c r="G269" s="6"/>
      <c r="H269" s="6">
        <v>452</v>
      </c>
      <c r="I269" s="6">
        <f t="shared" si="55"/>
        <v>0</v>
      </c>
    </row>
    <row r="270" spans="1:9" ht="31.2" x14ac:dyDescent="0.3">
      <c r="A270" s="7"/>
      <c r="B270" s="4"/>
      <c r="C270" s="4">
        <v>633010</v>
      </c>
      <c r="D270" s="9" t="s">
        <v>137</v>
      </c>
      <c r="E270" s="4" t="s">
        <v>72</v>
      </c>
      <c r="F270" s="6">
        <v>800</v>
      </c>
      <c r="G270" s="6"/>
      <c r="H270" s="6">
        <v>800</v>
      </c>
      <c r="I270" s="6">
        <f t="shared" si="55"/>
        <v>0</v>
      </c>
    </row>
    <row r="271" spans="1:9" ht="15.6" x14ac:dyDescent="0.3">
      <c r="A271" s="7"/>
      <c r="B271" s="5">
        <v>633</v>
      </c>
      <c r="C271" s="5">
        <v>633010</v>
      </c>
      <c r="D271" s="12">
        <v>41</v>
      </c>
      <c r="E271" s="5" t="s">
        <v>72</v>
      </c>
      <c r="F271" s="11">
        <v>200</v>
      </c>
      <c r="G271" s="11"/>
      <c r="H271" s="11">
        <v>200</v>
      </c>
      <c r="I271" s="6">
        <f t="shared" si="55"/>
        <v>0</v>
      </c>
    </row>
    <row r="272" spans="1:9" ht="15.6" x14ac:dyDescent="0.3">
      <c r="A272" s="7"/>
      <c r="B272" s="5">
        <v>637</v>
      </c>
      <c r="C272" s="5"/>
      <c r="D272" s="12" t="s">
        <v>138</v>
      </c>
      <c r="E272" s="5" t="s">
        <v>89</v>
      </c>
      <c r="F272" s="11">
        <f>F273+F274</f>
        <v>6085</v>
      </c>
      <c r="G272" s="11">
        <f t="shared" ref="G272:H272" si="65">G273+G274</f>
        <v>0</v>
      </c>
      <c r="H272" s="11">
        <f t="shared" si="65"/>
        <v>6085</v>
      </c>
      <c r="I272" s="6">
        <f t="shared" si="55"/>
        <v>0</v>
      </c>
    </row>
    <row r="273" spans="1:9" ht="15.6" x14ac:dyDescent="0.3">
      <c r="A273" s="7"/>
      <c r="B273" s="4"/>
      <c r="C273" s="4">
        <v>637014</v>
      </c>
      <c r="D273" s="9" t="s">
        <v>138</v>
      </c>
      <c r="E273" s="4" t="s">
        <v>139</v>
      </c>
      <c r="F273" s="6">
        <v>5242</v>
      </c>
      <c r="G273" s="6"/>
      <c r="H273" s="6">
        <v>5242</v>
      </c>
      <c r="I273" s="6">
        <f t="shared" si="55"/>
        <v>0</v>
      </c>
    </row>
    <row r="274" spans="1:9" ht="15.6" x14ac:dyDescent="0.3">
      <c r="A274" s="7"/>
      <c r="B274" s="4"/>
      <c r="C274" s="4">
        <v>637016</v>
      </c>
      <c r="D274" s="9" t="s">
        <v>138</v>
      </c>
      <c r="E274" s="4" t="s">
        <v>97</v>
      </c>
      <c r="F274" s="6">
        <v>843</v>
      </c>
      <c r="G274" s="6"/>
      <c r="H274" s="6">
        <v>843</v>
      </c>
      <c r="I274" s="6">
        <f t="shared" si="55"/>
        <v>0</v>
      </c>
    </row>
    <row r="275" spans="1:9" ht="31.2" x14ac:dyDescent="0.3">
      <c r="A275" s="7"/>
      <c r="B275" s="5">
        <v>642</v>
      </c>
      <c r="C275" s="5"/>
      <c r="D275" s="12" t="s">
        <v>138</v>
      </c>
      <c r="E275" s="12" t="s">
        <v>102</v>
      </c>
      <c r="F275" s="11">
        <f>F276</f>
        <v>1800</v>
      </c>
      <c r="G275" s="11">
        <f t="shared" ref="G275:H275" si="66">G276</f>
        <v>0</v>
      </c>
      <c r="H275" s="11">
        <f t="shared" si="66"/>
        <v>1800</v>
      </c>
      <c r="I275" s="11">
        <f t="shared" si="55"/>
        <v>0</v>
      </c>
    </row>
    <row r="276" spans="1:9" ht="15.6" x14ac:dyDescent="0.3">
      <c r="A276" s="7"/>
      <c r="B276" s="4"/>
      <c r="C276" s="4">
        <v>642015</v>
      </c>
      <c r="D276" s="9" t="s">
        <v>138</v>
      </c>
      <c r="E276" s="4" t="s">
        <v>105</v>
      </c>
      <c r="F276" s="6">
        <v>1800</v>
      </c>
      <c r="G276" s="6"/>
      <c r="H276" s="6">
        <v>1800</v>
      </c>
      <c r="I276" s="6">
        <f>F276+G276-H276</f>
        <v>0</v>
      </c>
    </row>
    <row r="277" spans="1:9" ht="15.6" x14ac:dyDescent="0.3">
      <c r="A277" s="7"/>
      <c r="B277" s="4"/>
      <c r="C277" s="4"/>
      <c r="D277" s="9"/>
      <c r="E277" s="4"/>
      <c r="F277" s="6"/>
      <c r="G277" s="6"/>
      <c r="H277" s="6"/>
      <c r="I277" s="6"/>
    </row>
    <row r="278" spans="1:9" ht="31.2" x14ac:dyDescent="0.3">
      <c r="A278" s="38" t="s">
        <v>120</v>
      </c>
      <c r="B278" s="39"/>
      <c r="C278" s="39"/>
      <c r="D278" s="43"/>
      <c r="E278" s="40" t="s">
        <v>194</v>
      </c>
      <c r="F278" s="42"/>
      <c r="G278" s="41">
        <f>G290+G282+G279</f>
        <v>19120</v>
      </c>
      <c r="H278" s="41">
        <f t="shared" ref="H278" si="67">H290+H282+H279</f>
        <v>0</v>
      </c>
      <c r="I278" s="41">
        <f>F278+G278-H278</f>
        <v>19120</v>
      </c>
    </row>
    <row r="279" spans="1:9" ht="15.6" x14ac:dyDescent="0.3">
      <c r="A279" s="7"/>
      <c r="B279" s="5">
        <v>610</v>
      </c>
      <c r="C279" s="5"/>
      <c r="D279" s="12" t="s">
        <v>195</v>
      </c>
      <c r="E279" s="5" t="s">
        <v>41</v>
      </c>
      <c r="F279" s="6"/>
      <c r="G279" s="11">
        <f>G281+G280</f>
        <v>13266</v>
      </c>
      <c r="H279" s="11">
        <f t="shared" ref="H279" si="68">H281+H280</f>
        <v>0</v>
      </c>
      <c r="I279" s="11">
        <f>F279+G279-H279</f>
        <v>13266</v>
      </c>
    </row>
    <row r="280" spans="1:9" ht="15.6" x14ac:dyDescent="0.3">
      <c r="A280" s="7"/>
      <c r="B280" s="4">
        <v>611</v>
      </c>
      <c r="C280" s="4"/>
      <c r="D280" s="9">
        <v>13</v>
      </c>
      <c r="E280" s="4" t="s">
        <v>43</v>
      </c>
      <c r="F280" s="6"/>
      <c r="G280" s="6">
        <v>10613</v>
      </c>
      <c r="H280" s="6"/>
      <c r="I280" s="6">
        <f>F280+G280-H280</f>
        <v>10613</v>
      </c>
    </row>
    <row r="281" spans="1:9" ht="15.6" x14ac:dyDescent="0.3">
      <c r="A281" s="7"/>
      <c r="B281" s="4">
        <v>611</v>
      </c>
      <c r="C281" s="4"/>
      <c r="D281" s="9">
        <v>41</v>
      </c>
      <c r="E281" s="4" t="s">
        <v>43</v>
      </c>
      <c r="F281" s="6"/>
      <c r="G281" s="6">
        <v>2653</v>
      </c>
      <c r="H281" s="6"/>
      <c r="I281" s="6">
        <f>F281+G281-H281</f>
        <v>2653</v>
      </c>
    </row>
    <row r="282" spans="1:9" ht="15.6" x14ac:dyDescent="0.3">
      <c r="A282" s="7"/>
      <c r="B282" s="5">
        <v>620</v>
      </c>
      <c r="C282" s="5"/>
      <c r="D282" s="12">
        <v>13</v>
      </c>
      <c r="E282" s="5" t="s">
        <v>47</v>
      </c>
      <c r="F282" s="6"/>
      <c r="G282" s="11">
        <f>SUM(G283:G289)</f>
        <v>3709</v>
      </c>
      <c r="H282" s="11">
        <f t="shared" ref="H282" si="69">SUM(H283:H289)</f>
        <v>0</v>
      </c>
      <c r="I282" s="11">
        <f>F282+G282-H282</f>
        <v>3709</v>
      </c>
    </row>
    <row r="283" spans="1:9" ht="15.6" x14ac:dyDescent="0.3">
      <c r="A283" s="7"/>
      <c r="B283" s="4">
        <v>621</v>
      </c>
      <c r="C283" s="4"/>
      <c r="D283" s="9">
        <v>13</v>
      </c>
      <c r="E283" s="4" t="s">
        <v>48</v>
      </c>
      <c r="F283" s="6"/>
      <c r="G283" s="6">
        <v>1061</v>
      </c>
      <c r="H283" s="6"/>
      <c r="I283" s="6">
        <f t="shared" ref="I283:I299" si="70">F283+G283-H283</f>
        <v>1061</v>
      </c>
    </row>
    <row r="284" spans="1:9" ht="15.6" x14ac:dyDescent="0.3">
      <c r="A284" s="7"/>
      <c r="B284" s="4">
        <v>625</v>
      </c>
      <c r="C284" s="4">
        <v>625001</v>
      </c>
      <c r="D284" s="9">
        <v>13</v>
      </c>
      <c r="E284" s="4" t="s">
        <v>50</v>
      </c>
      <c r="F284" s="6"/>
      <c r="G284" s="6">
        <v>149</v>
      </c>
      <c r="H284" s="6"/>
      <c r="I284" s="6">
        <f t="shared" si="70"/>
        <v>149</v>
      </c>
    </row>
    <row r="285" spans="1:9" ht="15.6" x14ac:dyDescent="0.3">
      <c r="A285" s="7"/>
      <c r="B285" s="4"/>
      <c r="C285" s="4">
        <v>625002</v>
      </c>
      <c r="D285" s="9">
        <v>13</v>
      </c>
      <c r="E285" s="4" t="s">
        <v>51</v>
      </c>
      <c r="F285" s="6"/>
      <c r="G285" s="6">
        <v>1486</v>
      </c>
      <c r="H285" s="6"/>
      <c r="I285" s="6">
        <f t="shared" si="70"/>
        <v>1486</v>
      </c>
    </row>
    <row r="286" spans="1:9" ht="15.6" x14ac:dyDescent="0.3">
      <c r="A286" s="7"/>
      <c r="B286" s="4"/>
      <c r="C286" s="4">
        <v>625003</v>
      </c>
      <c r="D286" s="9">
        <v>13</v>
      </c>
      <c r="E286" s="4" t="s">
        <v>52</v>
      </c>
      <c r="F286" s="6"/>
      <c r="G286" s="6">
        <v>85</v>
      </c>
      <c r="H286" s="6"/>
      <c r="I286" s="6">
        <f t="shared" si="70"/>
        <v>85</v>
      </c>
    </row>
    <row r="287" spans="1:9" ht="15.6" x14ac:dyDescent="0.3">
      <c r="A287" s="7"/>
      <c r="B287" s="4"/>
      <c r="C287" s="4">
        <v>625004</v>
      </c>
      <c r="D287" s="9">
        <v>13</v>
      </c>
      <c r="E287" s="4" t="s">
        <v>53</v>
      </c>
      <c r="F287" s="6"/>
      <c r="G287" s="6">
        <v>318</v>
      </c>
      <c r="H287" s="6"/>
      <c r="I287" s="6">
        <f t="shared" si="70"/>
        <v>318</v>
      </c>
    </row>
    <row r="288" spans="1:9" ht="15.6" x14ac:dyDescent="0.3">
      <c r="A288" s="7"/>
      <c r="B288" s="4"/>
      <c r="C288" s="4">
        <v>625005</v>
      </c>
      <c r="D288" s="9">
        <v>13</v>
      </c>
      <c r="E288" s="4" t="s">
        <v>54</v>
      </c>
      <c r="F288" s="6"/>
      <c r="G288" s="6">
        <v>106</v>
      </c>
      <c r="H288" s="6"/>
      <c r="I288" s="6">
        <f t="shared" si="70"/>
        <v>106</v>
      </c>
    </row>
    <row r="289" spans="1:10" ht="15.6" x14ac:dyDescent="0.3">
      <c r="A289" s="7"/>
      <c r="B289" s="4"/>
      <c r="C289" s="4">
        <v>625007</v>
      </c>
      <c r="D289" s="9">
        <v>13</v>
      </c>
      <c r="E289" s="4" t="s">
        <v>55</v>
      </c>
      <c r="F289" s="6"/>
      <c r="G289" s="6">
        <v>504</v>
      </c>
      <c r="H289" s="6"/>
      <c r="I289" s="6">
        <f t="shared" si="70"/>
        <v>504</v>
      </c>
    </row>
    <row r="290" spans="1:10" ht="15.6" x14ac:dyDescent="0.3">
      <c r="A290" s="7"/>
      <c r="B290" s="5">
        <v>620</v>
      </c>
      <c r="C290" s="5"/>
      <c r="D290" s="12">
        <v>41</v>
      </c>
      <c r="E290" s="5" t="s">
        <v>47</v>
      </c>
      <c r="F290" s="6"/>
      <c r="G290" s="11">
        <f>SUM(G291:G299)</f>
        <v>2145</v>
      </c>
      <c r="H290" s="11">
        <f t="shared" ref="H290" si="71">SUM(H291:H297)</f>
        <v>0</v>
      </c>
      <c r="I290" s="11">
        <f>F290+G290-H290</f>
        <v>2145</v>
      </c>
    </row>
    <row r="291" spans="1:10" ht="15.6" x14ac:dyDescent="0.3">
      <c r="A291" s="7"/>
      <c r="B291" s="4">
        <v>621</v>
      </c>
      <c r="C291" s="4"/>
      <c r="D291" s="9">
        <v>41</v>
      </c>
      <c r="E291" s="4" t="s">
        <v>48</v>
      </c>
      <c r="F291" s="6"/>
      <c r="G291" s="6">
        <v>265</v>
      </c>
      <c r="H291" s="6"/>
      <c r="I291" s="6">
        <f t="shared" si="70"/>
        <v>265</v>
      </c>
    </row>
    <row r="292" spans="1:10" ht="15.6" x14ac:dyDescent="0.3">
      <c r="A292" s="7"/>
      <c r="B292" s="4">
        <v>625</v>
      </c>
      <c r="C292" s="4">
        <v>625001</v>
      </c>
      <c r="D292" s="9">
        <v>41</v>
      </c>
      <c r="E292" s="4" t="s">
        <v>50</v>
      </c>
      <c r="F292" s="6"/>
      <c r="G292" s="6">
        <v>37</v>
      </c>
      <c r="H292" s="6"/>
      <c r="I292" s="6">
        <f t="shared" si="70"/>
        <v>37</v>
      </c>
    </row>
    <row r="293" spans="1:10" ht="15.6" x14ac:dyDescent="0.3">
      <c r="A293" s="7"/>
      <c r="B293" s="4"/>
      <c r="C293" s="4">
        <v>625002</v>
      </c>
      <c r="D293" s="9">
        <v>41</v>
      </c>
      <c r="E293" s="4" t="s">
        <v>51</v>
      </c>
      <c r="F293" s="6"/>
      <c r="G293" s="6">
        <v>371</v>
      </c>
      <c r="H293" s="6"/>
      <c r="I293" s="6">
        <f t="shared" si="70"/>
        <v>371</v>
      </c>
    </row>
    <row r="294" spans="1:10" ht="15.6" x14ac:dyDescent="0.3">
      <c r="A294" s="7"/>
      <c r="B294" s="4"/>
      <c r="C294" s="4">
        <v>625003</v>
      </c>
      <c r="D294" s="9">
        <v>41</v>
      </c>
      <c r="E294" s="4" t="s">
        <v>52</v>
      </c>
      <c r="F294" s="6"/>
      <c r="G294" s="6">
        <v>21</v>
      </c>
      <c r="H294" s="6"/>
      <c r="I294" s="6">
        <f t="shared" si="70"/>
        <v>21</v>
      </c>
    </row>
    <row r="295" spans="1:10" ht="15.6" x14ac:dyDescent="0.3">
      <c r="A295" s="7"/>
      <c r="B295" s="4"/>
      <c r="C295" s="4">
        <v>625004</v>
      </c>
      <c r="D295" s="9">
        <v>41</v>
      </c>
      <c r="E295" s="4" t="s">
        <v>53</v>
      </c>
      <c r="F295" s="6"/>
      <c r="G295" s="6">
        <v>80</v>
      </c>
      <c r="H295" s="6"/>
      <c r="I295" s="6">
        <f t="shared" si="70"/>
        <v>80</v>
      </c>
    </row>
    <row r="296" spans="1:10" ht="15.6" x14ac:dyDescent="0.3">
      <c r="A296" s="7"/>
      <c r="B296" s="4"/>
      <c r="C296" s="4">
        <v>625005</v>
      </c>
      <c r="D296" s="9">
        <v>41</v>
      </c>
      <c r="E296" s="4" t="s">
        <v>54</v>
      </c>
      <c r="F296" s="6"/>
      <c r="G296" s="6">
        <v>27</v>
      </c>
      <c r="H296" s="6"/>
      <c r="I296" s="6">
        <f t="shared" si="70"/>
        <v>27</v>
      </c>
    </row>
    <row r="297" spans="1:10" ht="15.6" x14ac:dyDescent="0.3">
      <c r="A297" s="7"/>
      <c r="B297" s="4"/>
      <c r="C297" s="4">
        <v>625007</v>
      </c>
      <c r="D297" s="9">
        <v>41</v>
      </c>
      <c r="E297" s="4" t="s">
        <v>55</v>
      </c>
      <c r="F297" s="6"/>
      <c r="G297" s="6">
        <v>126</v>
      </c>
      <c r="H297" s="6"/>
      <c r="I297" s="6">
        <f t="shared" si="70"/>
        <v>126</v>
      </c>
    </row>
    <row r="298" spans="1:10" ht="15.6" x14ac:dyDescent="0.3">
      <c r="A298" s="7"/>
      <c r="B298" s="4">
        <v>630</v>
      </c>
      <c r="C298" s="4">
        <v>637014</v>
      </c>
      <c r="D298" s="9">
        <v>41</v>
      </c>
      <c r="E298" s="4" t="s">
        <v>96</v>
      </c>
      <c r="F298" s="6"/>
      <c r="G298" s="6">
        <v>900</v>
      </c>
      <c r="H298" s="6"/>
      <c r="I298" s="6">
        <f t="shared" si="70"/>
        <v>900</v>
      </c>
    </row>
    <row r="299" spans="1:10" ht="15.6" x14ac:dyDescent="0.3">
      <c r="A299" s="7"/>
      <c r="B299" s="4"/>
      <c r="C299" s="4">
        <v>637016</v>
      </c>
      <c r="D299" s="9">
        <v>41</v>
      </c>
      <c r="E299" s="4" t="s">
        <v>199</v>
      </c>
      <c r="F299" s="6"/>
      <c r="G299" s="6">
        <v>318</v>
      </c>
      <c r="H299" s="6"/>
      <c r="I299" s="6">
        <f t="shared" si="70"/>
        <v>318</v>
      </c>
    </row>
    <row r="300" spans="1:10" ht="15.6" x14ac:dyDescent="0.3">
      <c r="A300" s="7"/>
      <c r="B300" s="4"/>
      <c r="C300" s="4"/>
      <c r="D300" s="9"/>
      <c r="E300" s="4"/>
      <c r="F300" s="4"/>
      <c r="G300" s="4"/>
      <c r="H300" s="4"/>
      <c r="I300" s="4"/>
    </row>
    <row r="301" spans="1:10" ht="31.2" x14ac:dyDescent="0.3">
      <c r="A301" s="38" t="s">
        <v>120</v>
      </c>
      <c r="B301" s="39"/>
      <c r="C301" s="39"/>
      <c r="D301" s="43"/>
      <c r="E301" s="40" t="s">
        <v>196</v>
      </c>
      <c r="F301" s="39"/>
      <c r="G301" s="41">
        <f>G313+G305+G302</f>
        <v>25393</v>
      </c>
      <c r="H301" s="42"/>
      <c r="I301" s="41">
        <f>F301+G301-H301</f>
        <v>25393</v>
      </c>
      <c r="J301" s="3"/>
    </row>
    <row r="302" spans="1:10" ht="15.6" x14ac:dyDescent="0.3">
      <c r="A302" s="7"/>
      <c r="B302" s="5">
        <v>610</v>
      </c>
      <c r="C302" s="5"/>
      <c r="D302" s="12" t="s">
        <v>195</v>
      </c>
      <c r="E302" s="5" t="s">
        <v>41</v>
      </c>
      <c r="F302" s="4"/>
      <c r="G302" s="11">
        <f>G304+G303</f>
        <v>17688</v>
      </c>
      <c r="H302" s="6">
        <f t="shared" ref="H302:I302" si="72">H304+H303</f>
        <v>0</v>
      </c>
      <c r="I302" s="11">
        <f t="shared" si="72"/>
        <v>17688</v>
      </c>
      <c r="J302" s="3"/>
    </row>
    <row r="303" spans="1:10" ht="15.6" x14ac:dyDescent="0.3">
      <c r="A303" s="7"/>
      <c r="B303" s="4">
        <v>611</v>
      </c>
      <c r="C303" s="4"/>
      <c r="D303" s="9">
        <v>13</v>
      </c>
      <c r="E303" s="4" t="s">
        <v>43</v>
      </c>
      <c r="F303" s="4"/>
      <c r="G303" s="6">
        <v>14150</v>
      </c>
      <c r="H303" s="6"/>
      <c r="I303" s="6">
        <f t="shared" ref="I303:I322" si="73">F303+G303-H303</f>
        <v>14150</v>
      </c>
      <c r="J303" s="3"/>
    </row>
    <row r="304" spans="1:10" ht="15.6" x14ac:dyDescent="0.3">
      <c r="A304" s="7"/>
      <c r="B304" s="4">
        <v>611</v>
      </c>
      <c r="C304" s="4"/>
      <c r="D304" s="9">
        <v>41</v>
      </c>
      <c r="E304" s="4" t="s">
        <v>43</v>
      </c>
      <c r="F304" s="4"/>
      <c r="G304" s="6">
        <v>3538</v>
      </c>
      <c r="H304" s="6"/>
      <c r="I304" s="6">
        <f t="shared" si="73"/>
        <v>3538</v>
      </c>
      <c r="J304" s="3"/>
    </row>
    <row r="305" spans="1:10" ht="15.6" x14ac:dyDescent="0.3">
      <c r="A305" s="7"/>
      <c r="B305" s="5">
        <v>620</v>
      </c>
      <c r="C305" s="5"/>
      <c r="D305" s="12">
        <v>13</v>
      </c>
      <c r="E305" s="5" t="s">
        <v>47</v>
      </c>
      <c r="F305" s="4"/>
      <c r="G305" s="11">
        <f>SUM(G306:G312)</f>
        <v>4945</v>
      </c>
      <c r="H305" s="11">
        <f t="shared" ref="H305:I305" si="74">SUM(H306:H312)</f>
        <v>0</v>
      </c>
      <c r="I305" s="11">
        <f t="shared" si="74"/>
        <v>4945</v>
      </c>
      <c r="J305" s="3"/>
    </row>
    <row r="306" spans="1:10" ht="15.6" x14ac:dyDescent="0.3">
      <c r="A306" s="7"/>
      <c r="B306" s="4">
        <v>621</v>
      </c>
      <c r="C306" s="4"/>
      <c r="D306" s="9">
        <v>13</v>
      </c>
      <c r="E306" s="4" t="s">
        <v>48</v>
      </c>
      <c r="F306" s="4"/>
      <c r="G306" s="6">
        <v>1415</v>
      </c>
      <c r="H306" s="6"/>
      <c r="I306" s="6">
        <f t="shared" si="73"/>
        <v>1415</v>
      </c>
      <c r="J306" s="3"/>
    </row>
    <row r="307" spans="1:10" ht="15.6" x14ac:dyDescent="0.3">
      <c r="A307" s="7"/>
      <c r="B307" s="4">
        <v>625</v>
      </c>
      <c r="C307" s="4">
        <v>625001</v>
      </c>
      <c r="D307" s="9">
        <v>13</v>
      </c>
      <c r="E307" s="4" t="s">
        <v>50</v>
      </c>
      <c r="F307" s="4"/>
      <c r="G307" s="6">
        <v>198</v>
      </c>
      <c r="H307" s="6"/>
      <c r="I307" s="6">
        <f t="shared" si="73"/>
        <v>198</v>
      </c>
      <c r="J307" s="3"/>
    </row>
    <row r="308" spans="1:10" ht="15.6" x14ac:dyDescent="0.3">
      <c r="A308" s="7"/>
      <c r="B308" s="4"/>
      <c r="C308" s="4">
        <v>625002</v>
      </c>
      <c r="D308" s="9">
        <v>13</v>
      </c>
      <c r="E308" s="4" t="s">
        <v>51</v>
      </c>
      <c r="F308" s="4"/>
      <c r="G308" s="6">
        <v>1981</v>
      </c>
      <c r="H308" s="6"/>
      <c r="I308" s="6">
        <f t="shared" si="73"/>
        <v>1981</v>
      </c>
      <c r="J308" s="3"/>
    </row>
    <row r="309" spans="1:10" ht="15.6" x14ac:dyDescent="0.3">
      <c r="A309" s="7"/>
      <c r="B309" s="4"/>
      <c r="C309" s="4">
        <v>625003</v>
      </c>
      <c r="D309" s="9">
        <v>13</v>
      </c>
      <c r="E309" s="4" t="s">
        <v>52</v>
      </c>
      <c r="F309" s="4"/>
      <c r="G309" s="6">
        <v>113</v>
      </c>
      <c r="H309" s="6"/>
      <c r="I309" s="6">
        <f t="shared" si="73"/>
        <v>113</v>
      </c>
      <c r="J309" s="3"/>
    </row>
    <row r="310" spans="1:10" ht="15.6" x14ac:dyDescent="0.3">
      <c r="A310" s="7"/>
      <c r="B310" s="4"/>
      <c r="C310" s="4">
        <v>625004</v>
      </c>
      <c r="D310" s="9">
        <v>13</v>
      </c>
      <c r="E310" s="4" t="s">
        <v>53</v>
      </c>
      <c r="F310" s="4"/>
      <c r="G310" s="6">
        <v>425</v>
      </c>
      <c r="H310" s="6"/>
      <c r="I310" s="6">
        <f t="shared" si="73"/>
        <v>425</v>
      </c>
      <c r="J310" s="3"/>
    </row>
    <row r="311" spans="1:10" ht="15.6" x14ac:dyDescent="0.3">
      <c r="A311" s="7"/>
      <c r="B311" s="4"/>
      <c r="C311" s="4">
        <v>625005</v>
      </c>
      <c r="D311" s="9">
        <v>13</v>
      </c>
      <c r="E311" s="4" t="s">
        <v>54</v>
      </c>
      <c r="F311" s="4"/>
      <c r="G311" s="6">
        <v>141</v>
      </c>
      <c r="H311" s="6"/>
      <c r="I311" s="6">
        <f t="shared" si="73"/>
        <v>141</v>
      </c>
      <c r="J311" s="3"/>
    </row>
    <row r="312" spans="1:10" ht="15.6" x14ac:dyDescent="0.3">
      <c r="A312" s="7"/>
      <c r="B312" s="4"/>
      <c r="C312" s="4">
        <v>625007</v>
      </c>
      <c r="D312" s="9">
        <v>13</v>
      </c>
      <c r="E312" s="4" t="s">
        <v>55</v>
      </c>
      <c r="F312" s="4"/>
      <c r="G312" s="6">
        <v>672</v>
      </c>
      <c r="H312" s="6"/>
      <c r="I312" s="6">
        <f t="shared" si="73"/>
        <v>672</v>
      </c>
      <c r="J312" s="3"/>
    </row>
    <row r="313" spans="1:10" ht="15.6" x14ac:dyDescent="0.3">
      <c r="A313" s="7"/>
      <c r="B313" s="5">
        <v>620</v>
      </c>
      <c r="C313" s="5"/>
      <c r="D313" s="12">
        <v>41</v>
      </c>
      <c r="E313" s="5" t="s">
        <v>47</v>
      </c>
      <c r="F313" s="4"/>
      <c r="G313" s="11">
        <f>SUM(G314:G322)</f>
        <v>2760</v>
      </c>
      <c r="H313" s="11">
        <f t="shared" ref="H313:I313" si="75">SUM(H314:H320)</f>
        <v>0</v>
      </c>
      <c r="I313" s="11">
        <f t="shared" si="75"/>
        <v>1236</v>
      </c>
      <c r="J313" s="3"/>
    </row>
    <row r="314" spans="1:10" ht="15.6" x14ac:dyDescent="0.3">
      <c r="A314" s="7"/>
      <c r="B314" s="4">
        <v>621</v>
      </c>
      <c r="C314" s="4"/>
      <c r="D314" s="9">
        <v>41</v>
      </c>
      <c r="E314" s="4" t="s">
        <v>48</v>
      </c>
      <c r="F314" s="4"/>
      <c r="G314" s="6">
        <v>354</v>
      </c>
      <c r="H314" s="6"/>
      <c r="I314" s="6">
        <f t="shared" si="73"/>
        <v>354</v>
      </c>
      <c r="J314" s="3"/>
    </row>
    <row r="315" spans="1:10" ht="15.6" x14ac:dyDescent="0.3">
      <c r="A315" s="7"/>
      <c r="B315" s="4">
        <v>625</v>
      </c>
      <c r="C315" s="4">
        <v>625001</v>
      </c>
      <c r="D315" s="9">
        <v>41</v>
      </c>
      <c r="E315" s="4" t="s">
        <v>50</v>
      </c>
      <c r="F315" s="4"/>
      <c r="G315" s="6">
        <v>50</v>
      </c>
      <c r="H315" s="6"/>
      <c r="I315" s="6">
        <f t="shared" si="73"/>
        <v>50</v>
      </c>
      <c r="J315" s="3"/>
    </row>
    <row r="316" spans="1:10" ht="15.6" x14ac:dyDescent="0.3">
      <c r="A316" s="7"/>
      <c r="B316" s="4"/>
      <c r="C316" s="4">
        <v>625002</v>
      </c>
      <c r="D316" s="9">
        <v>41</v>
      </c>
      <c r="E316" s="4" t="s">
        <v>51</v>
      </c>
      <c r="F316" s="4"/>
      <c r="G316" s="6">
        <v>495</v>
      </c>
      <c r="H316" s="6"/>
      <c r="I316" s="6">
        <f t="shared" si="73"/>
        <v>495</v>
      </c>
      <c r="J316" s="3"/>
    </row>
    <row r="317" spans="1:10" ht="15.6" x14ac:dyDescent="0.3">
      <c r="A317" s="7"/>
      <c r="B317" s="4"/>
      <c r="C317" s="4">
        <v>625003</v>
      </c>
      <c r="D317" s="9">
        <v>41</v>
      </c>
      <c r="E317" s="4" t="s">
        <v>52</v>
      </c>
      <c r="F317" s="4"/>
      <c r="G317" s="6">
        <v>28</v>
      </c>
      <c r="H317" s="6"/>
      <c r="I317" s="6">
        <f t="shared" si="73"/>
        <v>28</v>
      </c>
      <c r="J317" s="3"/>
    </row>
    <row r="318" spans="1:10" ht="15.6" x14ac:dyDescent="0.3">
      <c r="A318" s="7"/>
      <c r="B318" s="4"/>
      <c r="C318" s="4">
        <v>625004</v>
      </c>
      <c r="D318" s="9">
        <v>41</v>
      </c>
      <c r="E318" s="4" t="s">
        <v>53</v>
      </c>
      <c r="F318" s="4"/>
      <c r="G318" s="6">
        <v>106</v>
      </c>
      <c r="H318" s="6"/>
      <c r="I318" s="6">
        <f t="shared" si="73"/>
        <v>106</v>
      </c>
      <c r="J318" s="3"/>
    </row>
    <row r="319" spans="1:10" ht="15.6" x14ac:dyDescent="0.3">
      <c r="A319" s="7"/>
      <c r="B319" s="4"/>
      <c r="C319" s="4">
        <v>625005</v>
      </c>
      <c r="D319" s="9">
        <v>41</v>
      </c>
      <c r="E319" s="4" t="s">
        <v>54</v>
      </c>
      <c r="F319" s="4"/>
      <c r="G319" s="6">
        <v>35</v>
      </c>
      <c r="H319" s="6"/>
      <c r="I319" s="6">
        <f t="shared" si="73"/>
        <v>35</v>
      </c>
      <c r="J319" s="3"/>
    </row>
    <row r="320" spans="1:10" ht="15.6" x14ac:dyDescent="0.3">
      <c r="A320" s="7"/>
      <c r="B320" s="4"/>
      <c r="C320" s="4">
        <v>625007</v>
      </c>
      <c r="D320" s="9">
        <v>41</v>
      </c>
      <c r="E320" s="4" t="s">
        <v>55</v>
      </c>
      <c r="F320" s="4"/>
      <c r="G320" s="6">
        <v>168</v>
      </c>
      <c r="H320" s="6"/>
      <c r="I320" s="6">
        <f t="shared" si="73"/>
        <v>168</v>
      </c>
      <c r="J320" s="3"/>
    </row>
    <row r="321" spans="1:10" ht="15.6" x14ac:dyDescent="0.3">
      <c r="A321" s="7"/>
      <c r="B321" s="4">
        <v>630</v>
      </c>
      <c r="C321" s="4">
        <v>637014</v>
      </c>
      <c r="D321" s="9">
        <v>41</v>
      </c>
      <c r="E321" s="4" t="s">
        <v>96</v>
      </c>
      <c r="F321" s="4"/>
      <c r="G321" s="6">
        <v>1100</v>
      </c>
      <c r="H321" s="6"/>
      <c r="I321" s="6">
        <f t="shared" si="73"/>
        <v>1100</v>
      </c>
      <c r="J321" s="3"/>
    </row>
    <row r="322" spans="1:10" ht="15.6" x14ac:dyDescent="0.3">
      <c r="A322" s="7"/>
      <c r="B322" s="4"/>
      <c r="C322" s="4">
        <v>637016</v>
      </c>
      <c r="D322" s="9">
        <v>41</v>
      </c>
      <c r="E322" s="4" t="s">
        <v>199</v>
      </c>
      <c r="F322" s="4"/>
      <c r="G322" s="6">
        <v>424</v>
      </c>
      <c r="H322" s="6"/>
      <c r="I322" s="6">
        <f t="shared" si="73"/>
        <v>424</v>
      </c>
      <c r="J322" s="3"/>
    </row>
    <row r="323" spans="1:10" ht="15.6" x14ac:dyDescent="0.3">
      <c r="A323" s="7"/>
      <c r="B323" s="4"/>
      <c r="C323" s="4"/>
      <c r="D323" s="9"/>
      <c r="E323" s="4"/>
      <c r="F323" s="4"/>
      <c r="G323" s="4"/>
      <c r="H323" s="4"/>
      <c r="I323" s="4"/>
    </row>
    <row r="324" spans="1:10" ht="15.6" x14ac:dyDescent="0.3">
      <c r="A324" s="38" t="s">
        <v>120</v>
      </c>
      <c r="B324" s="39"/>
      <c r="C324" s="39"/>
      <c r="D324" s="40" t="s">
        <v>141</v>
      </c>
      <c r="E324" s="44" t="s">
        <v>142</v>
      </c>
      <c r="F324" s="41">
        <f>F337+F334+F330+F328+F325</f>
        <v>138950</v>
      </c>
      <c r="G324" s="41">
        <f t="shared" ref="G324:I324" si="76">G337+G334+G330+G328+G325</f>
        <v>5400</v>
      </c>
      <c r="H324" s="41">
        <f t="shared" si="76"/>
        <v>0</v>
      </c>
      <c r="I324" s="41">
        <f t="shared" si="76"/>
        <v>144350</v>
      </c>
    </row>
    <row r="325" spans="1:10" ht="15.6" x14ac:dyDescent="0.3">
      <c r="A325" s="7"/>
      <c r="B325" s="5">
        <v>632</v>
      </c>
      <c r="C325" s="5"/>
      <c r="D325" s="5">
        <v>41</v>
      </c>
      <c r="E325" s="5" t="s">
        <v>59</v>
      </c>
      <c r="F325" s="11">
        <f>F326</f>
        <v>1500</v>
      </c>
      <c r="G325" s="11">
        <f>G327+G326</f>
        <v>1500</v>
      </c>
      <c r="H325" s="11">
        <f t="shared" ref="H325" si="77">H326</f>
        <v>0</v>
      </c>
      <c r="I325" s="11">
        <f>I327+I326</f>
        <v>3000</v>
      </c>
    </row>
    <row r="326" spans="1:10" ht="15.6" x14ac:dyDescent="0.3">
      <c r="A326" s="7"/>
      <c r="B326" s="4">
        <v>632</v>
      </c>
      <c r="C326" s="4">
        <v>632001</v>
      </c>
      <c r="D326" s="4">
        <v>41</v>
      </c>
      <c r="E326" s="4" t="s">
        <v>60</v>
      </c>
      <c r="F326" s="6">
        <v>1500</v>
      </c>
      <c r="G326" s="6"/>
      <c r="H326" s="6"/>
      <c r="I326" s="6">
        <f>F326+G326-H326</f>
        <v>1500</v>
      </c>
    </row>
    <row r="327" spans="1:10" ht="15.6" x14ac:dyDescent="0.3">
      <c r="A327" s="7"/>
      <c r="B327" s="4"/>
      <c r="C327" s="4">
        <v>632002</v>
      </c>
      <c r="D327" s="4">
        <v>41</v>
      </c>
      <c r="E327" s="4" t="s">
        <v>61</v>
      </c>
      <c r="F327" s="6"/>
      <c r="G327" s="6">
        <v>1500</v>
      </c>
      <c r="H327" s="6"/>
      <c r="I327" s="6">
        <f>F327+G327-H327</f>
        <v>1500</v>
      </c>
    </row>
    <row r="328" spans="1:10" ht="15.6" x14ac:dyDescent="0.3">
      <c r="A328" s="7"/>
      <c r="B328" s="5">
        <v>633</v>
      </c>
      <c r="C328" s="5"/>
      <c r="D328" s="5" t="s">
        <v>141</v>
      </c>
      <c r="E328" s="5" t="s">
        <v>65</v>
      </c>
      <c r="F328" s="11">
        <f>F329</f>
        <v>7500</v>
      </c>
      <c r="G328" s="11">
        <f t="shared" ref="G328:H328" si="78">G329</f>
        <v>500</v>
      </c>
      <c r="H328" s="11">
        <f t="shared" si="78"/>
        <v>0</v>
      </c>
      <c r="I328" s="11">
        <f t="shared" ref="I328" si="79">I329</f>
        <v>8000</v>
      </c>
    </row>
    <row r="329" spans="1:10" ht="15.6" x14ac:dyDescent="0.3">
      <c r="A329" s="7"/>
      <c r="B329" s="4">
        <v>633</v>
      </c>
      <c r="C329" s="4">
        <v>633006</v>
      </c>
      <c r="D329" s="4">
        <v>41</v>
      </c>
      <c r="E329" s="4" t="s">
        <v>69</v>
      </c>
      <c r="F329" s="6">
        <v>7500</v>
      </c>
      <c r="G329" s="6">
        <v>500</v>
      </c>
      <c r="H329" s="6"/>
      <c r="I329" s="6">
        <f>F329+G329-H329</f>
        <v>8000</v>
      </c>
    </row>
    <row r="330" spans="1:10" ht="15.6" x14ac:dyDescent="0.3">
      <c r="A330" s="7"/>
      <c r="B330" s="5">
        <v>635</v>
      </c>
      <c r="C330" s="5"/>
      <c r="D330" s="5" t="s">
        <v>141</v>
      </c>
      <c r="E330" s="5" t="s">
        <v>81</v>
      </c>
      <c r="F330" s="11">
        <f>F333+F332+F331</f>
        <v>122200</v>
      </c>
      <c r="G330" s="11">
        <f t="shared" ref="G330:I330" si="80">G333+G332+G331</f>
        <v>2000</v>
      </c>
      <c r="H330" s="11">
        <f t="shared" si="80"/>
        <v>0</v>
      </c>
      <c r="I330" s="11">
        <f t="shared" si="80"/>
        <v>124200</v>
      </c>
    </row>
    <row r="331" spans="1:10" ht="15.6" x14ac:dyDescent="0.3">
      <c r="A331" s="7"/>
      <c r="B331" s="4"/>
      <c r="C331" s="4">
        <v>635004</v>
      </c>
      <c r="D331" s="4">
        <v>41</v>
      </c>
      <c r="E331" s="4" t="s">
        <v>84</v>
      </c>
      <c r="F331" s="6">
        <v>1300</v>
      </c>
      <c r="G331" s="6"/>
      <c r="H331" s="6"/>
      <c r="I331" s="6">
        <f>F331+G331-H331</f>
        <v>1300</v>
      </c>
    </row>
    <row r="332" spans="1:10" ht="15.6" x14ac:dyDescent="0.3">
      <c r="A332" s="7"/>
      <c r="B332" s="4"/>
      <c r="C332" s="4">
        <v>635005</v>
      </c>
      <c r="D332" s="4">
        <v>41</v>
      </c>
      <c r="E332" s="4" t="s">
        <v>85</v>
      </c>
      <c r="F332" s="6">
        <v>400</v>
      </c>
      <c r="G332" s="6"/>
      <c r="H332" s="6"/>
      <c r="I332" s="6">
        <f>F332+G332-H332</f>
        <v>400</v>
      </c>
    </row>
    <row r="333" spans="1:10" ht="15.6" x14ac:dyDescent="0.3">
      <c r="A333" s="7"/>
      <c r="B333" s="4"/>
      <c r="C333" s="4">
        <v>635006</v>
      </c>
      <c r="D333" s="4">
        <v>41</v>
      </c>
      <c r="E333" s="4" t="s">
        <v>86</v>
      </c>
      <c r="F333" s="6">
        <v>120500</v>
      </c>
      <c r="G333" s="6">
        <v>2000</v>
      </c>
      <c r="H333" s="6"/>
      <c r="I333" s="6">
        <f>F333+G333-H333</f>
        <v>122500</v>
      </c>
    </row>
    <row r="334" spans="1:10" ht="15.6" x14ac:dyDescent="0.3">
      <c r="A334" s="7"/>
      <c r="B334" s="5">
        <v>636</v>
      </c>
      <c r="C334" s="5"/>
      <c r="D334" s="5">
        <v>41</v>
      </c>
      <c r="E334" s="5" t="s">
        <v>88</v>
      </c>
      <c r="F334" s="11">
        <f>F336+F335</f>
        <v>1250</v>
      </c>
      <c r="G334" s="11">
        <f t="shared" ref="G334:I334" si="81">G336+G335</f>
        <v>1000</v>
      </c>
      <c r="H334" s="11">
        <f t="shared" si="81"/>
        <v>0</v>
      </c>
      <c r="I334" s="11">
        <f t="shared" si="81"/>
        <v>2250</v>
      </c>
    </row>
    <row r="335" spans="1:10" ht="15.6" x14ac:dyDescent="0.3">
      <c r="A335" s="7"/>
      <c r="B335" s="4"/>
      <c r="C335" s="4">
        <v>636001</v>
      </c>
      <c r="D335" s="4">
        <v>41</v>
      </c>
      <c r="E335" s="4" t="s">
        <v>86</v>
      </c>
      <c r="F335" s="6">
        <v>240</v>
      </c>
      <c r="G335" s="6">
        <v>500</v>
      </c>
      <c r="H335" s="6"/>
      <c r="I335" s="6">
        <f t="shared" ref="I335:I339" si="82">F335+G335-H335</f>
        <v>740</v>
      </c>
    </row>
    <row r="336" spans="1:10" ht="15.6" x14ac:dyDescent="0.3">
      <c r="A336" s="7"/>
      <c r="B336" s="4"/>
      <c r="C336" s="4">
        <v>636008</v>
      </c>
      <c r="D336" s="4">
        <v>41</v>
      </c>
      <c r="E336" s="4" t="s">
        <v>171</v>
      </c>
      <c r="F336" s="6">
        <v>1010</v>
      </c>
      <c r="G336" s="6">
        <v>500</v>
      </c>
      <c r="H336" s="6"/>
      <c r="I336" s="6">
        <f t="shared" si="82"/>
        <v>1510</v>
      </c>
    </row>
    <row r="337" spans="1:9" ht="15.6" x14ac:dyDescent="0.3">
      <c r="A337" s="7"/>
      <c r="B337" s="5">
        <v>637</v>
      </c>
      <c r="C337" s="5"/>
      <c r="D337" s="5">
        <v>41</v>
      </c>
      <c r="E337" s="5" t="s">
        <v>89</v>
      </c>
      <c r="F337" s="11">
        <f>F339+F338</f>
        <v>6500</v>
      </c>
      <c r="G337" s="11">
        <f t="shared" ref="G337:I337" si="83">G339+G338</f>
        <v>400</v>
      </c>
      <c r="H337" s="11">
        <f t="shared" si="83"/>
        <v>0</v>
      </c>
      <c r="I337" s="11">
        <f t="shared" si="83"/>
        <v>6900</v>
      </c>
    </row>
    <row r="338" spans="1:9" ht="15.6" x14ac:dyDescent="0.3">
      <c r="A338" s="7"/>
      <c r="B338" s="4"/>
      <c r="C338" s="4">
        <v>637004</v>
      </c>
      <c r="D338" s="4">
        <v>41</v>
      </c>
      <c r="E338" s="4" t="s">
        <v>91</v>
      </c>
      <c r="F338" s="6">
        <v>3800</v>
      </c>
      <c r="G338" s="6">
        <v>400</v>
      </c>
      <c r="H338" s="6"/>
      <c r="I338" s="6">
        <f t="shared" si="82"/>
        <v>4200</v>
      </c>
    </row>
    <row r="339" spans="1:9" ht="15.6" x14ac:dyDescent="0.3">
      <c r="A339" s="7"/>
      <c r="B339" s="4"/>
      <c r="C339" s="4">
        <v>637005</v>
      </c>
      <c r="D339" s="4">
        <v>41</v>
      </c>
      <c r="E339" s="4" t="s">
        <v>92</v>
      </c>
      <c r="F339" s="6">
        <v>2700</v>
      </c>
      <c r="G339" s="6"/>
      <c r="H339" s="6"/>
      <c r="I339" s="6">
        <f t="shared" si="82"/>
        <v>2700</v>
      </c>
    </row>
    <row r="340" spans="1:9" ht="15.6" x14ac:dyDescent="0.3">
      <c r="A340" s="7"/>
      <c r="B340" s="4"/>
      <c r="C340" s="4"/>
      <c r="D340" s="4"/>
      <c r="E340" s="4"/>
      <c r="F340" s="6"/>
      <c r="G340" s="6"/>
      <c r="H340" s="6"/>
      <c r="I340" s="6"/>
    </row>
    <row r="341" spans="1:9" ht="15.6" x14ac:dyDescent="0.3">
      <c r="A341" s="33" t="s">
        <v>143</v>
      </c>
      <c r="B341" s="30"/>
      <c r="C341" s="30"/>
      <c r="D341" s="31">
        <v>41</v>
      </c>
      <c r="E341" s="31" t="s">
        <v>144</v>
      </c>
      <c r="F341" s="32">
        <f>F362+F354+F342</f>
        <v>11652</v>
      </c>
      <c r="G341" s="32">
        <f t="shared" ref="G341:I341" si="84">G362+G354+G342</f>
        <v>1000</v>
      </c>
      <c r="H341" s="32">
        <f t="shared" si="84"/>
        <v>0</v>
      </c>
      <c r="I341" s="32">
        <f t="shared" si="84"/>
        <v>12652</v>
      </c>
    </row>
    <row r="342" spans="1:9" ht="16.2" x14ac:dyDescent="0.35">
      <c r="A342" s="7"/>
      <c r="B342" s="4"/>
      <c r="C342" s="4"/>
      <c r="D342" s="4"/>
      <c r="E342" s="18" t="s">
        <v>145</v>
      </c>
      <c r="F342" s="11">
        <f>F351+F343</f>
        <v>5812</v>
      </c>
      <c r="G342" s="11">
        <f t="shared" ref="G342:I342" si="85">G351+G343</f>
        <v>1000</v>
      </c>
      <c r="H342" s="11">
        <f t="shared" si="85"/>
        <v>0</v>
      </c>
      <c r="I342" s="11">
        <f t="shared" si="85"/>
        <v>6812</v>
      </c>
    </row>
    <row r="343" spans="1:9" ht="15.6" x14ac:dyDescent="0.3">
      <c r="A343" s="7"/>
      <c r="B343" s="5">
        <v>620</v>
      </c>
      <c r="C343" s="5"/>
      <c r="D343" s="12">
        <v>41</v>
      </c>
      <c r="E343" s="5" t="s">
        <v>47</v>
      </c>
      <c r="F343" s="6">
        <f>SUM(F344:F350)</f>
        <v>262</v>
      </c>
      <c r="G343" s="6">
        <f t="shared" ref="G343:I343" si="86">SUM(G344:G350)</f>
        <v>0</v>
      </c>
      <c r="H343" s="6">
        <f t="shared" si="86"/>
        <v>0</v>
      </c>
      <c r="I343" s="6">
        <f t="shared" si="86"/>
        <v>262</v>
      </c>
    </row>
    <row r="344" spans="1:9" ht="15.6" x14ac:dyDescent="0.3">
      <c r="A344" s="7"/>
      <c r="B344" s="4">
        <v>621</v>
      </c>
      <c r="C344" s="4"/>
      <c r="D344" s="9">
        <v>41</v>
      </c>
      <c r="E344" s="4" t="s">
        <v>48</v>
      </c>
      <c r="F344" s="6">
        <v>75</v>
      </c>
      <c r="G344" s="6"/>
      <c r="H344" s="6"/>
      <c r="I344" s="6">
        <f t="shared" ref="I344:I353" si="87">F344+G344-H344</f>
        <v>75</v>
      </c>
    </row>
    <row r="345" spans="1:9" ht="15.6" x14ac:dyDescent="0.3">
      <c r="A345" s="7"/>
      <c r="B345" s="4">
        <v>625</v>
      </c>
      <c r="C345" s="4">
        <v>625001</v>
      </c>
      <c r="D345" s="9">
        <v>41</v>
      </c>
      <c r="E345" s="4" t="s">
        <v>50</v>
      </c>
      <c r="F345" s="6">
        <v>10</v>
      </c>
      <c r="G345" s="6"/>
      <c r="H345" s="6"/>
      <c r="I345" s="6">
        <f t="shared" si="87"/>
        <v>10</v>
      </c>
    </row>
    <row r="346" spans="1:9" ht="15.6" x14ac:dyDescent="0.3">
      <c r="A346" s="7"/>
      <c r="B346" s="4"/>
      <c r="C346" s="4">
        <v>625002</v>
      </c>
      <c r="D346" s="9">
        <v>41</v>
      </c>
      <c r="E346" s="4" t="s">
        <v>51</v>
      </c>
      <c r="F346" s="6">
        <v>105</v>
      </c>
      <c r="G346" s="6"/>
      <c r="H346" s="6"/>
      <c r="I346" s="6">
        <f t="shared" si="87"/>
        <v>105</v>
      </c>
    </row>
    <row r="347" spans="1:9" ht="15.6" x14ac:dyDescent="0.3">
      <c r="A347" s="7"/>
      <c r="B347" s="4"/>
      <c r="C347" s="4">
        <v>625003</v>
      </c>
      <c r="D347" s="9">
        <v>41</v>
      </c>
      <c r="E347" s="4" t="s">
        <v>52</v>
      </c>
      <c r="F347" s="6">
        <v>6</v>
      </c>
      <c r="G347" s="6"/>
      <c r="H347" s="6"/>
      <c r="I347" s="6">
        <f t="shared" si="87"/>
        <v>6</v>
      </c>
    </row>
    <row r="348" spans="1:9" ht="15.6" x14ac:dyDescent="0.3">
      <c r="A348" s="7"/>
      <c r="B348" s="4"/>
      <c r="C348" s="4">
        <v>625004</v>
      </c>
      <c r="D348" s="9">
        <v>41</v>
      </c>
      <c r="E348" s="4" t="s">
        <v>53</v>
      </c>
      <c r="F348" s="6">
        <v>22</v>
      </c>
      <c r="G348" s="6"/>
      <c r="H348" s="6"/>
      <c r="I348" s="6">
        <f t="shared" si="87"/>
        <v>22</v>
      </c>
    </row>
    <row r="349" spans="1:9" ht="15.6" x14ac:dyDescent="0.3">
      <c r="A349" s="7"/>
      <c r="B349" s="4"/>
      <c r="C349" s="4">
        <v>625005</v>
      </c>
      <c r="D349" s="9">
        <v>41</v>
      </c>
      <c r="E349" s="4" t="s">
        <v>54</v>
      </c>
      <c r="F349" s="6">
        <v>8</v>
      </c>
      <c r="G349" s="6"/>
      <c r="H349" s="6"/>
      <c r="I349" s="6">
        <f t="shared" si="87"/>
        <v>8</v>
      </c>
    </row>
    <row r="350" spans="1:9" ht="15.6" x14ac:dyDescent="0.3">
      <c r="A350" s="7"/>
      <c r="B350" s="4"/>
      <c r="C350" s="4">
        <v>625007</v>
      </c>
      <c r="D350" s="9">
        <v>41</v>
      </c>
      <c r="E350" s="4" t="s">
        <v>55</v>
      </c>
      <c r="F350" s="6">
        <v>36</v>
      </c>
      <c r="G350" s="6"/>
      <c r="H350" s="6"/>
      <c r="I350" s="6">
        <f t="shared" si="87"/>
        <v>36</v>
      </c>
    </row>
    <row r="351" spans="1:9" ht="15.6" x14ac:dyDescent="0.3">
      <c r="A351" s="7"/>
      <c r="B351" s="5">
        <v>637</v>
      </c>
      <c r="C351" s="4"/>
      <c r="D351" s="12">
        <v>41</v>
      </c>
      <c r="E351" s="5" t="s">
        <v>89</v>
      </c>
      <c r="F351" s="6">
        <f>F353+F352</f>
        <v>5550</v>
      </c>
      <c r="G351" s="6">
        <f t="shared" ref="G351:I351" si="88">G353+G352</f>
        <v>1000</v>
      </c>
      <c r="H351" s="6">
        <f t="shared" si="88"/>
        <v>0</v>
      </c>
      <c r="I351" s="6">
        <f t="shared" si="88"/>
        <v>6550</v>
      </c>
    </row>
    <row r="352" spans="1:9" ht="15.6" x14ac:dyDescent="0.3">
      <c r="A352" s="7"/>
      <c r="B352" s="4"/>
      <c r="C352" s="4">
        <v>637002</v>
      </c>
      <c r="D352" s="9">
        <v>41</v>
      </c>
      <c r="E352" s="4" t="s">
        <v>146</v>
      </c>
      <c r="F352" s="6">
        <v>4800</v>
      </c>
      <c r="G352" s="6">
        <v>1000</v>
      </c>
      <c r="H352" s="6"/>
      <c r="I352" s="6">
        <f t="shared" si="87"/>
        <v>5800</v>
      </c>
    </row>
    <row r="353" spans="1:9" ht="31.2" x14ac:dyDescent="0.3">
      <c r="A353" s="7"/>
      <c r="B353" s="4"/>
      <c r="C353" s="4">
        <v>637027</v>
      </c>
      <c r="D353" s="9">
        <v>41</v>
      </c>
      <c r="E353" s="9" t="s">
        <v>99</v>
      </c>
      <c r="F353" s="6">
        <v>750</v>
      </c>
      <c r="G353" s="6"/>
      <c r="H353" s="6"/>
      <c r="I353" s="6">
        <f t="shared" si="87"/>
        <v>750</v>
      </c>
    </row>
    <row r="354" spans="1:9" ht="16.2" x14ac:dyDescent="0.35">
      <c r="A354" s="7"/>
      <c r="B354" s="4"/>
      <c r="C354" s="4"/>
      <c r="D354" s="4"/>
      <c r="E354" s="18" t="s">
        <v>147</v>
      </c>
      <c r="F354" s="11">
        <f>F359+F358+F355</f>
        <v>1040</v>
      </c>
      <c r="G354" s="11">
        <f t="shared" ref="G354:I354" si="89">G359+G358+G355</f>
        <v>0</v>
      </c>
      <c r="H354" s="11">
        <f t="shared" si="89"/>
        <v>0</v>
      </c>
      <c r="I354" s="11">
        <f t="shared" si="89"/>
        <v>1040</v>
      </c>
    </row>
    <row r="355" spans="1:9" ht="15.6" x14ac:dyDescent="0.3">
      <c r="A355" s="7"/>
      <c r="B355" s="5">
        <v>632</v>
      </c>
      <c r="C355" s="5"/>
      <c r="D355" s="12">
        <v>41</v>
      </c>
      <c r="E355" s="5" t="s">
        <v>60</v>
      </c>
      <c r="F355" s="11">
        <f>F357+F356</f>
        <v>360</v>
      </c>
      <c r="G355" s="11">
        <f t="shared" ref="G355:I355" si="90">G357+G356</f>
        <v>0</v>
      </c>
      <c r="H355" s="11">
        <f t="shared" si="90"/>
        <v>0</v>
      </c>
      <c r="I355" s="11">
        <f t="shared" si="90"/>
        <v>360</v>
      </c>
    </row>
    <row r="356" spans="1:9" ht="15.6" x14ac:dyDescent="0.3">
      <c r="A356" s="7"/>
      <c r="B356" s="4"/>
      <c r="C356" s="4">
        <v>632001</v>
      </c>
      <c r="D356" s="4">
        <v>41</v>
      </c>
      <c r="E356" s="4" t="s">
        <v>59</v>
      </c>
      <c r="F356" s="6">
        <v>300</v>
      </c>
      <c r="G356" s="6"/>
      <c r="H356" s="6"/>
      <c r="I356" s="6">
        <f t="shared" ref="I356:I357" si="91">F356+G356-H356</f>
        <v>300</v>
      </c>
    </row>
    <row r="357" spans="1:9" ht="15.6" x14ac:dyDescent="0.3">
      <c r="A357" s="7"/>
      <c r="B357" s="4"/>
      <c r="C357" s="4">
        <v>632002</v>
      </c>
      <c r="D357" s="4">
        <v>41</v>
      </c>
      <c r="E357" s="4" t="s">
        <v>61</v>
      </c>
      <c r="F357" s="6">
        <v>60</v>
      </c>
      <c r="G357" s="6"/>
      <c r="H357" s="6"/>
      <c r="I357" s="6">
        <f t="shared" si="91"/>
        <v>60</v>
      </c>
    </row>
    <row r="358" spans="1:9" ht="15.6" x14ac:dyDescent="0.3">
      <c r="A358" s="7"/>
      <c r="B358" s="5">
        <v>635</v>
      </c>
      <c r="C358" s="5">
        <v>635004</v>
      </c>
      <c r="D358" s="5">
        <v>41</v>
      </c>
      <c r="E358" s="5" t="s">
        <v>126</v>
      </c>
      <c r="F358" s="11">
        <v>150</v>
      </c>
      <c r="G358" s="11"/>
      <c r="H358" s="11"/>
      <c r="I358" s="11">
        <v>150</v>
      </c>
    </row>
    <row r="359" spans="1:9" ht="15.6" x14ac:dyDescent="0.3">
      <c r="A359" s="7"/>
      <c r="B359" s="5">
        <v>637</v>
      </c>
      <c r="C359" s="5"/>
      <c r="D359" s="5">
        <v>41</v>
      </c>
      <c r="E359" s="5" t="s">
        <v>89</v>
      </c>
      <c r="F359" s="11">
        <f>F361+F360</f>
        <v>530</v>
      </c>
      <c r="G359" s="11">
        <f t="shared" ref="G359:I359" si="92">G361+G360</f>
        <v>0</v>
      </c>
      <c r="H359" s="11">
        <f t="shared" si="92"/>
        <v>0</v>
      </c>
      <c r="I359" s="11">
        <f t="shared" si="92"/>
        <v>530</v>
      </c>
    </row>
    <row r="360" spans="1:9" ht="15.6" x14ac:dyDescent="0.3">
      <c r="A360" s="7"/>
      <c r="B360" s="4"/>
      <c r="C360" s="4">
        <v>637003</v>
      </c>
      <c r="D360" s="4">
        <v>41</v>
      </c>
      <c r="E360" s="4" t="s">
        <v>90</v>
      </c>
      <c r="F360" s="6">
        <v>230</v>
      </c>
      <c r="G360" s="6"/>
      <c r="H360" s="6"/>
      <c r="I360" s="6">
        <f t="shared" ref="I360:I361" si="93">F360+G360-H360</f>
        <v>230</v>
      </c>
    </row>
    <row r="361" spans="1:9" ht="15.6" x14ac:dyDescent="0.3">
      <c r="A361" s="7"/>
      <c r="B361" s="4"/>
      <c r="C361" s="4">
        <v>637011</v>
      </c>
      <c r="D361" s="4">
        <v>41</v>
      </c>
      <c r="E361" s="4" t="s">
        <v>148</v>
      </c>
      <c r="F361" s="6">
        <v>300</v>
      </c>
      <c r="G361" s="6"/>
      <c r="H361" s="6"/>
      <c r="I361" s="6">
        <f t="shared" si="93"/>
        <v>300</v>
      </c>
    </row>
    <row r="362" spans="1:9" ht="16.2" x14ac:dyDescent="0.35">
      <c r="A362" s="7"/>
      <c r="B362" s="4"/>
      <c r="C362" s="4"/>
      <c r="D362" s="4"/>
      <c r="E362" s="18" t="s">
        <v>149</v>
      </c>
      <c r="F362" s="11">
        <f>F363</f>
        <v>4800</v>
      </c>
      <c r="G362" s="11">
        <f t="shared" ref="G362:I363" si="94">G363</f>
        <v>0</v>
      </c>
      <c r="H362" s="11">
        <f t="shared" si="94"/>
        <v>0</v>
      </c>
      <c r="I362" s="11">
        <f t="shared" si="94"/>
        <v>4800</v>
      </c>
    </row>
    <row r="363" spans="1:9" ht="15.6" x14ac:dyDescent="0.3">
      <c r="A363" s="7"/>
      <c r="B363" s="5">
        <v>635</v>
      </c>
      <c r="C363" s="5"/>
      <c r="D363" s="5">
        <v>41</v>
      </c>
      <c r="E363" s="5" t="s">
        <v>81</v>
      </c>
      <c r="F363" s="6">
        <f>F364</f>
        <v>4800</v>
      </c>
      <c r="G363" s="6">
        <f t="shared" si="94"/>
        <v>0</v>
      </c>
      <c r="H363" s="6">
        <f t="shared" si="94"/>
        <v>0</v>
      </c>
      <c r="I363" s="6">
        <f t="shared" si="94"/>
        <v>4800</v>
      </c>
    </row>
    <row r="364" spans="1:9" ht="15.6" x14ac:dyDescent="0.3">
      <c r="A364" s="7"/>
      <c r="B364" s="4"/>
      <c r="C364" s="4">
        <v>635006</v>
      </c>
      <c r="D364" s="4">
        <v>41</v>
      </c>
      <c r="E364" s="4" t="s">
        <v>86</v>
      </c>
      <c r="F364" s="6">
        <v>4800</v>
      </c>
      <c r="G364" s="6"/>
      <c r="H364" s="6"/>
      <c r="I364" s="6">
        <f t="shared" ref="I364" si="95">F364+G364-H364</f>
        <v>4800</v>
      </c>
    </row>
    <row r="365" spans="1:9" ht="15.6" x14ac:dyDescent="0.3">
      <c r="A365" s="7"/>
      <c r="B365" s="4"/>
      <c r="C365" s="4"/>
      <c r="D365" s="4"/>
      <c r="E365" s="4"/>
      <c r="F365" s="6"/>
      <c r="G365" s="6"/>
      <c r="H365" s="6"/>
      <c r="I365" s="6"/>
    </row>
    <row r="366" spans="1:9" ht="15.6" x14ac:dyDescent="0.3">
      <c r="A366" s="33" t="s">
        <v>150</v>
      </c>
      <c r="B366" s="30"/>
      <c r="C366" s="30"/>
      <c r="D366" s="31">
        <v>41</v>
      </c>
      <c r="E366" s="31" t="s">
        <v>151</v>
      </c>
      <c r="F366" s="32">
        <f>F375+F367</f>
        <v>24007</v>
      </c>
      <c r="G366" s="32">
        <f t="shared" ref="G366:I366" si="96">G375+G367</f>
        <v>300</v>
      </c>
      <c r="H366" s="32">
        <f t="shared" si="96"/>
        <v>0</v>
      </c>
      <c r="I366" s="32">
        <f t="shared" si="96"/>
        <v>24307</v>
      </c>
    </row>
    <row r="367" spans="1:9" ht="15.6" x14ac:dyDescent="0.3">
      <c r="A367" s="7"/>
      <c r="B367" s="5">
        <v>620</v>
      </c>
      <c r="C367" s="5"/>
      <c r="D367" s="12">
        <v>41</v>
      </c>
      <c r="E367" s="5" t="s">
        <v>47</v>
      </c>
      <c r="F367" s="6">
        <f>SUM(F368:F374)</f>
        <v>560</v>
      </c>
      <c r="G367" s="6">
        <f t="shared" ref="G367:I367" si="97">SUM(G368:G374)</f>
        <v>0</v>
      </c>
      <c r="H367" s="6">
        <f t="shared" si="97"/>
        <v>0</v>
      </c>
      <c r="I367" s="6">
        <f t="shared" si="97"/>
        <v>560</v>
      </c>
    </row>
    <row r="368" spans="1:9" ht="15.6" x14ac:dyDescent="0.3">
      <c r="A368" s="7"/>
      <c r="B368" s="4">
        <v>621</v>
      </c>
      <c r="C368" s="4"/>
      <c r="D368" s="9">
        <v>41</v>
      </c>
      <c r="E368" s="4" t="s">
        <v>48</v>
      </c>
      <c r="F368" s="6">
        <v>160</v>
      </c>
      <c r="G368" s="6"/>
      <c r="H368" s="6"/>
      <c r="I368" s="6">
        <f t="shared" ref="I368:I377" si="98">F368+G368-H368</f>
        <v>160</v>
      </c>
    </row>
    <row r="369" spans="1:9" ht="15.6" x14ac:dyDescent="0.3">
      <c r="A369" s="7"/>
      <c r="B369" s="4">
        <v>625</v>
      </c>
      <c r="C369" s="4">
        <v>625001</v>
      </c>
      <c r="D369" s="9">
        <v>41</v>
      </c>
      <c r="E369" s="4" t="s">
        <v>50</v>
      </c>
      <c r="F369" s="6">
        <v>23</v>
      </c>
      <c r="G369" s="6"/>
      <c r="H369" s="6"/>
      <c r="I369" s="6">
        <f t="shared" si="98"/>
        <v>23</v>
      </c>
    </row>
    <row r="370" spans="1:9" ht="15.6" x14ac:dyDescent="0.3">
      <c r="A370" s="7"/>
      <c r="B370" s="4"/>
      <c r="C370" s="4">
        <v>625002</v>
      </c>
      <c r="D370" s="9">
        <v>41</v>
      </c>
      <c r="E370" s="4" t="s">
        <v>51</v>
      </c>
      <c r="F370" s="6">
        <v>224</v>
      </c>
      <c r="G370" s="6"/>
      <c r="H370" s="6"/>
      <c r="I370" s="6">
        <f t="shared" si="98"/>
        <v>224</v>
      </c>
    </row>
    <row r="371" spans="1:9" ht="15.6" x14ac:dyDescent="0.3">
      <c r="A371" s="7"/>
      <c r="B371" s="4"/>
      <c r="C371" s="4">
        <v>625003</v>
      </c>
      <c r="D371" s="9">
        <v>41</v>
      </c>
      <c r="E371" s="4" t="s">
        <v>52</v>
      </c>
      <c r="F371" s="6">
        <v>13</v>
      </c>
      <c r="G371" s="6"/>
      <c r="H371" s="6"/>
      <c r="I371" s="6">
        <f t="shared" si="98"/>
        <v>13</v>
      </c>
    </row>
    <row r="372" spans="1:9" ht="15.6" x14ac:dyDescent="0.3">
      <c r="A372" s="7"/>
      <c r="B372" s="4"/>
      <c r="C372" s="4">
        <v>625004</v>
      </c>
      <c r="D372" s="9">
        <v>41</v>
      </c>
      <c r="E372" s="4" t="s">
        <v>53</v>
      </c>
      <c r="F372" s="6">
        <v>48</v>
      </c>
      <c r="G372" s="6"/>
      <c r="H372" s="6"/>
      <c r="I372" s="6">
        <f t="shared" si="98"/>
        <v>48</v>
      </c>
    </row>
    <row r="373" spans="1:9" ht="15.6" x14ac:dyDescent="0.3">
      <c r="A373" s="7"/>
      <c r="B373" s="4"/>
      <c r="C373" s="4">
        <v>625005</v>
      </c>
      <c r="D373" s="9">
        <v>41</v>
      </c>
      <c r="E373" s="4" t="s">
        <v>54</v>
      </c>
      <c r="F373" s="6">
        <v>16</v>
      </c>
      <c r="G373" s="6"/>
      <c r="H373" s="6"/>
      <c r="I373" s="6">
        <f t="shared" si="98"/>
        <v>16</v>
      </c>
    </row>
    <row r="374" spans="1:9" ht="15.6" x14ac:dyDescent="0.3">
      <c r="A374" s="7"/>
      <c r="B374" s="4"/>
      <c r="C374" s="4">
        <v>625007</v>
      </c>
      <c r="D374" s="9">
        <v>41</v>
      </c>
      <c r="E374" s="4" t="s">
        <v>55</v>
      </c>
      <c r="F374" s="6">
        <v>76</v>
      </c>
      <c r="G374" s="6"/>
      <c r="H374" s="6"/>
      <c r="I374" s="6">
        <f t="shared" si="98"/>
        <v>76</v>
      </c>
    </row>
    <row r="375" spans="1:9" ht="15.6" x14ac:dyDescent="0.3">
      <c r="A375" s="7"/>
      <c r="B375" s="5">
        <v>637</v>
      </c>
      <c r="C375" s="4"/>
      <c r="D375" s="12">
        <v>41</v>
      </c>
      <c r="E375" s="5" t="s">
        <v>89</v>
      </c>
      <c r="F375" s="6">
        <f>F377+F376</f>
        <v>23447</v>
      </c>
      <c r="G375" s="6">
        <f t="shared" ref="G375:I375" si="99">G377+G376</f>
        <v>300</v>
      </c>
      <c r="H375" s="6">
        <f t="shared" si="99"/>
        <v>0</v>
      </c>
      <c r="I375" s="6">
        <f t="shared" si="99"/>
        <v>23747</v>
      </c>
    </row>
    <row r="376" spans="1:9" ht="15.6" x14ac:dyDescent="0.3">
      <c r="A376" s="7"/>
      <c r="B376" s="4"/>
      <c r="C376" s="4">
        <v>637002</v>
      </c>
      <c r="D376" s="9">
        <v>41</v>
      </c>
      <c r="E376" s="4" t="s">
        <v>146</v>
      </c>
      <c r="F376" s="6">
        <v>21847</v>
      </c>
      <c r="G376" s="6">
        <v>300</v>
      </c>
      <c r="H376" s="6"/>
      <c r="I376" s="6">
        <f t="shared" si="98"/>
        <v>22147</v>
      </c>
    </row>
    <row r="377" spans="1:9" ht="31.2" x14ac:dyDescent="0.3">
      <c r="A377" s="7"/>
      <c r="B377" s="4"/>
      <c r="C377" s="4">
        <v>637027</v>
      </c>
      <c r="D377" s="9">
        <v>41</v>
      </c>
      <c r="E377" s="9" t="s">
        <v>99</v>
      </c>
      <c r="F377" s="6">
        <v>1600</v>
      </c>
      <c r="G377" s="6"/>
      <c r="H377" s="6"/>
      <c r="I377" s="6">
        <f t="shared" si="98"/>
        <v>1600</v>
      </c>
    </row>
    <row r="378" spans="1:9" ht="15.6" x14ac:dyDescent="0.3">
      <c r="A378" s="7"/>
      <c r="B378" s="7"/>
      <c r="C378" s="7"/>
      <c r="D378" s="7"/>
      <c r="E378" s="4"/>
      <c r="F378" s="6"/>
      <c r="G378" s="6"/>
      <c r="H378" s="6"/>
      <c r="I378" s="6"/>
    </row>
    <row r="379" spans="1:9" ht="31.2" x14ac:dyDescent="0.3">
      <c r="A379" s="33" t="s">
        <v>152</v>
      </c>
      <c r="B379" s="30"/>
      <c r="C379" s="30"/>
      <c r="D379" s="31">
        <v>41</v>
      </c>
      <c r="E379" s="36" t="s">
        <v>153</v>
      </c>
      <c r="F379" s="32">
        <f>F401+F392+F384+F380</f>
        <v>9618</v>
      </c>
      <c r="G379" s="32">
        <f t="shared" ref="G379:I379" si="100">G401+G392+G384+G380</f>
        <v>337</v>
      </c>
      <c r="H379" s="32">
        <f t="shared" si="100"/>
        <v>0</v>
      </c>
      <c r="I379" s="32">
        <f t="shared" si="100"/>
        <v>9955</v>
      </c>
    </row>
    <row r="380" spans="1:9" ht="15.6" x14ac:dyDescent="0.3">
      <c r="A380" s="7"/>
      <c r="B380" s="5">
        <v>610</v>
      </c>
      <c r="C380" s="5"/>
      <c r="D380" s="5">
        <v>41</v>
      </c>
      <c r="E380" s="5" t="s">
        <v>41</v>
      </c>
      <c r="F380" s="11">
        <f>SUM(F381:F383)</f>
        <v>3175</v>
      </c>
      <c r="G380" s="11">
        <f t="shared" ref="G380:I380" si="101">SUM(G381:G383)</f>
        <v>250</v>
      </c>
      <c r="H380" s="11">
        <f t="shared" si="101"/>
        <v>0</v>
      </c>
      <c r="I380" s="11">
        <f t="shared" si="101"/>
        <v>3425</v>
      </c>
    </row>
    <row r="381" spans="1:9" ht="15.6" x14ac:dyDescent="0.3">
      <c r="A381" s="7"/>
      <c r="B381" s="4">
        <v>611</v>
      </c>
      <c r="C381" s="4"/>
      <c r="D381" s="4">
        <v>41</v>
      </c>
      <c r="E381" s="4" t="s">
        <v>43</v>
      </c>
      <c r="F381" s="6">
        <v>2655</v>
      </c>
      <c r="G381" s="6"/>
      <c r="H381" s="6"/>
      <c r="I381" s="6">
        <f t="shared" ref="I381:I391" si="102">F381+G381-H381</f>
        <v>2655</v>
      </c>
    </row>
    <row r="382" spans="1:9" ht="15.6" x14ac:dyDescent="0.3">
      <c r="A382" s="7"/>
      <c r="B382" s="4">
        <v>612</v>
      </c>
      <c r="C382" s="4">
        <v>612001</v>
      </c>
      <c r="D382" s="4">
        <v>41</v>
      </c>
      <c r="E382" s="4" t="s">
        <v>44</v>
      </c>
      <c r="F382" s="6">
        <v>270</v>
      </c>
      <c r="G382" s="6"/>
      <c r="H382" s="6"/>
      <c r="I382" s="6">
        <f t="shared" si="102"/>
        <v>270</v>
      </c>
    </row>
    <row r="383" spans="1:9" ht="15.6" x14ac:dyDescent="0.3">
      <c r="A383" s="7"/>
      <c r="B383" s="4">
        <v>614</v>
      </c>
      <c r="C383" s="4"/>
      <c r="D383" s="4">
        <v>41</v>
      </c>
      <c r="E383" s="4" t="s">
        <v>46</v>
      </c>
      <c r="F383" s="6">
        <v>250</v>
      </c>
      <c r="G383" s="6">
        <v>250</v>
      </c>
      <c r="H383" s="6"/>
      <c r="I383" s="6">
        <f t="shared" si="102"/>
        <v>500</v>
      </c>
    </row>
    <row r="384" spans="1:9" ht="15.6" x14ac:dyDescent="0.3">
      <c r="A384" s="7"/>
      <c r="B384" s="5">
        <v>620</v>
      </c>
      <c r="C384" s="5"/>
      <c r="D384" s="5">
        <v>41</v>
      </c>
      <c r="E384" s="5" t="s">
        <v>47</v>
      </c>
      <c r="F384" s="11">
        <f>SUM(F385:F391)</f>
        <v>1110</v>
      </c>
      <c r="G384" s="11">
        <f t="shared" ref="G384:I384" si="103">SUM(G385:G391)</f>
        <v>87</v>
      </c>
      <c r="H384" s="11">
        <f t="shared" si="103"/>
        <v>0</v>
      </c>
      <c r="I384" s="11">
        <f t="shared" si="103"/>
        <v>1197</v>
      </c>
    </row>
    <row r="385" spans="1:9" ht="15.6" x14ac:dyDescent="0.3">
      <c r="A385" s="7"/>
      <c r="B385" s="4">
        <v>623</v>
      </c>
      <c r="C385" s="4"/>
      <c r="D385" s="4">
        <v>41</v>
      </c>
      <c r="E385" s="4" t="s">
        <v>49</v>
      </c>
      <c r="F385" s="6">
        <v>318</v>
      </c>
      <c r="G385" s="6">
        <v>25</v>
      </c>
      <c r="H385" s="6"/>
      <c r="I385" s="6">
        <f t="shared" si="102"/>
        <v>343</v>
      </c>
    </row>
    <row r="386" spans="1:9" ht="15.6" x14ac:dyDescent="0.3">
      <c r="A386" s="7"/>
      <c r="B386" s="4">
        <v>625</v>
      </c>
      <c r="C386" s="4">
        <v>625001</v>
      </c>
      <c r="D386" s="4">
        <v>41</v>
      </c>
      <c r="E386" s="4" t="s">
        <v>50</v>
      </c>
      <c r="F386" s="6">
        <v>44</v>
      </c>
      <c r="G386" s="6">
        <v>3</v>
      </c>
      <c r="H386" s="6"/>
      <c r="I386" s="6">
        <f t="shared" si="102"/>
        <v>47</v>
      </c>
    </row>
    <row r="387" spans="1:9" ht="15.6" x14ac:dyDescent="0.3">
      <c r="A387" s="7"/>
      <c r="B387" s="4">
        <v>625</v>
      </c>
      <c r="C387" s="4">
        <v>625002</v>
      </c>
      <c r="D387" s="4">
        <v>41</v>
      </c>
      <c r="E387" s="4" t="s">
        <v>51</v>
      </c>
      <c r="F387" s="6">
        <v>445</v>
      </c>
      <c r="G387" s="6">
        <v>35</v>
      </c>
      <c r="H387" s="6"/>
      <c r="I387" s="6">
        <f t="shared" si="102"/>
        <v>480</v>
      </c>
    </row>
    <row r="388" spans="1:9" ht="15.6" x14ac:dyDescent="0.3">
      <c r="A388" s="7"/>
      <c r="B388" s="4">
        <v>625</v>
      </c>
      <c r="C388" s="4">
        <v>625003</v>
      </c>
      <c r="D388" s="4">
        <v>41</v>
      </c>
      <c r="E388" s="4" t="s">
        <v>52</v>
      </c>
      <c r="F388" s="6">
        <v>25</v>
      </c>
      <c r="G388" s="6">
        <v>2</v>
      </c>
      <c r="H388" s="6"/>
      <c r="I388" s="6">
        <f t="shared" si="102"/>
        <v>27</v>
      </c>
    </row>
    <row r="389" spans="1:9" ht="15.6" x14ac:dyDescent="0.3">
      <c r="A389" s="7"/>
      <c r="B389" s="4">
        <v>625</v>
      </c>
      <c r="C389" s="4">
        <v>625004</v>
      </c>
      <c r="D389" s="4">
        <v>41</v>
      </c>
      <c r="E389" s="4" t="s">
        <v>53</v>
      </c>
      <c r="F389" s="6">
        <v>95</v>
      </c>
      <c r="G389" s="6">
        <v>8</v>
      </c>
      <c r="H389" s="6"/>
      <c r="I389" s="6">
        <f t="shared" si="102"/>
        <v>103</v>
      </c>
    </row>
    <row r="390" spans="1:9" ht="15.6" x14ac:dyDescent="0.3">
      <c r="A390" s="7"/>
      <c r="B390" s="4">
        <v>625</v>
      </c>
      <c r="C390" s="4">
        <v>625005</v>
      </c>
      <c r="D390" s="4">
        <v>41</v>
      </c>
      <c r="E390" s="4" t="s">
        <v>54</v>
      </c>
      <c r="F390" s="6">
        <v>32</v>
      </c>
      <c r="G390" s="6">
        <v>2</v>
      </c>
      <c r="H390" s="6"/>
      <c r="I390" s="6">
        <f t="shared" si="102"/>
        <v>34</v>
      </c>
    </row>
    <row r="391" spans="1:9" ht="15.6" x14ac:dyDescent="0.3">
      <c r="A391" s="7"/>
      <c r="B391" s="4">
        <v>625</v>
      </c>
      <c r="C391" s="4">
        <v>625007</v>
      </c>
      <c r="D391" s="4">
        <v>41</v>
      </c>
      <c r="E391" s="4" t="s">
        <v>55</v>
      </c>
      <c r="F391" s="6">
        <v>151</v>
      </c>
      <c r="G391" s="6">
        <v>12</v>
      </c>
      <c r="H391" s="6"/>
      <c r="I391" s="6">
        <f t="shared" si="102"/>
        <v>163</v>
      </c>
    </row>
    <row r="392" spans="1:9" ht="15.6" x14ac:dyDescent="0.3">
      <c r="A392" s="7"/>
      <c r="B392" s="5">
        <v>630</v>
      </c>
      <c r="C392" s="5"/>
      <c r="D392" s="5"/>
      <c r="E392" s="12" t="s">
        <v>128</v>
      </c>
      <c r="F392" s="11">
        <f>F399+F396+F393</f>
        <v>5300</v>
      </c>
      <c r="G392" s="11">
        <f t="shared" ref="G392:I392" si="104">G399+G396+G393</f>
        <v>0</v>
      </c>
      <c r="H392" s="11">
        <f t="shared" si="104"/>
        <v>0</v>
      </c>
      <c r="I392" s="11">
        <f t="shared" si="104"/>
        <v>5300</v>
      </c>
    </row>
    <row r="393" spans="1:9" ht="15.6" x14ac:dyDescent="0.3">
      <c r="A393" s="7"/>
      <c r="B393" s="5">
        <v>632</v>
      </c>
      <c r="C393" s="5"/>
      <c r="D393" s="5">
        <v>41</v>
      </c>
      <c r="E393" s="5" t="s">
        <v>59</v>
      </c>
      <c r="F393" s="11">
        <f>F395+F394</f>
        <v>4800</v>
      </c>
      <c r="G393" s="6">
        <f t="shared" ref="G393:I393" si="105">G395+G394</f>
        <v>0</v>
      </c>
      <c r="H393" s="6">
        <f t="shared" si="105"/>
        <v>0</v>
      </c>
      <c r="I393" s="11">
        <f t="shared" si="105"/>
        <v>4800</v>
      </c>
    </row>
    <row r="394" spans="1:9" ht="15.6" x14ac:dyDescent="0.3">
      <c r="A394" s="7"/>
      <c r="B394" s="4">
        <v>632</v>
      </c>
      <c r="C394" s="4">
        <v>632001</v>
      </c>
      <c r="D394" s="4">
        <v>41</v>
      </c>
      <c r="E394" s="4" t="s">
        <v>60</v>
      </c>
      <c r="F394" s="6">
        <v>4500</v>
      </c>
      <c r="G394" s="6"/>
      <c r="H394" s="6"/>
      <c r="I394" s="6">
        <f t="shared" ref="I394:I402" si="106">F394+G394-H394</f>
        <v>4500</v>
      </c>
    </row>
    <row r="395" spans="1:9" ht="15.6" x14ac:dyDescent="0.3">
      <c r="A395" s="7"/>
      <c r="B395" s="4">
        <v>632</v>
      </c>
      <c r="C395" s="4">
        <v>632002</v>
      </c>
      <c r="D395" s="4">
        <v>41</v>
      </c>
      <c r="E395" s="4" t="s">
        <v>61</v>
      </c>
      <c r="F395" s="6">
        <v>300</v>
      </c>
      <c r="G395" s="6"/>
      <c r="H395" s="6"/>
      <c r="I395" s="6">
        <f t="shared" si="106"/>
        <v>300</v>
      </c>
    </row>
    <row r="396" spans="1:9" ht="15.6" x14ac:dyDescent="0.3">
      <c r="A396" s="7"/>
      <c r="B396" s="5">
        <v>633</v>
      </c>
      <c r="C396" s="5"/>
      <c r="D396" s="5">
        <v>41</v>
      </c>
      <c r="E396" s="5" t="s">
        <v>65</v>
      </c>
      <c r="F396" s="11">
        <f>F398+F397</f>
        <v>100</v>
      </c>
      <c r="G396" s="6">
        <f t="shared" ref="G396:I396" si="107">G398+G397</f>
        <v>0</v>
      </c>
      <c r="H396" s="6">
        <f t="shared" si="107"/>
        <v>0</v>
      </c>
      <c r="I396" s="11">
        <f t="shared" si="107"/>
        <v>100</v>
      </c>
    </row>
    <row r="397" spans="1:9" ht="15.6" x14ac:dyDescent="0.3">
      <c r="A397" s="7"/>
      <c r="B397" s="4"/>
      <c r="C397" s="4">
        <v>633004</v>
      </c>
      <c r="D397" s="4">
        <v>41</v>
      </c>
      <c r="E397" s="4" t="s">
        <v>68</v>
      </c>
      <c r="F397" s="6"/>
      <c r="G397" s="6"/>
      <c r="H397" s="6"/>
      <c r="I397" s="6">
        <f t="shared" si="106"/>
        <v>0</v>
      </c>
    </row>
    <row r="398" spans="1:9" ht="15.6" x14ac:dyDescent="0.3">
      <c r="A398" s="7"/>
      <c r="B398" s="4"/>
      <c r="C398" s="4">
        <v>633006</v>
      </c>
      <c r="D398" s="4">
        <v>41</v>
      </c>
      <c r="E398" s="4" t="s">
        <v>69</v>
      </c>
      <c r="F398" s="6">
        <v>100</v>
      </c>
      <c r="G398" s="6"/>
      <c r="H398" s="6"/>
      <c r="I398" s="6">
        <f t="shared" si="106"/>
        <v>100</v>
      </c>
    </row>
    <row r="399" spans="1:9" ht="15.6" x14ac:dyDescent="0.3">
      <c r="A399" s="7"/>
      <c r="B399" s="5">
        <v>637</v>
      </c>
      <c r="C399" s="5"/>
      <c r="D399" s="5">
        <v>41</v>
      </c>
      <c r="E399" s="5" t="s">
        <v>89</v>
      </c>
      <c r="F399" s="11">
        <f>F400</f>
        <v>400</v>
      </c>
      <c r="G399" s="6">
        <f t="shared" ref="G399:I399" si="108">G400</f>
        <v>0</v>
      </c>
      <c r="H399" s="6">
        <f t="shared" si="108"/>
        <v>0</v>
      </c>
      <c r="I399" s="11">
        <f t="shared" si="108"/>
        <v>400</v>
      </c>
    </row>
    <row r="400" spans="1:9" ht="15.6" x14ac:dyDescent="0.3">
      <c r="A400" s="7"/>
      <c r="B400" s="7"/>
      <c r="C400" s="4">
        <v>637004</v>
      </c>
      <c r="D400" s="4">
        <v>41</v>
      </c>
      <c r="E400" s="4" t="s">
        <v>91</v>
      </c>
      <c r="F400" s="6">
        <v>400</v>
      </c>
      <c r="G400" s="6"/>
      <c r="H400" s="6"/>
      <c r="I400" s="6">
        <f t="shared" si="106"/>
        <v>400</v>
      </c>
    </row>
    <row r="401" spans="1:9" ht="31.2" x14ac:dyDescent="0.3">
      <c r="A401" s="7"/>
      <c r="B401" s="5">
        <v>642</v>
      </c>
      <c r="C401" s="5"/>
      <c r="D401" s="12">
        <v>41</v>
      </c>
      <c r="E401" s="12" t="s">
        <v>102</v>
      </c>
      <c r="F401" s="11">
        <f>F402</f>
        <v>33</v>
      </c>
      <c r="G401" s="11">
        <f t="shared" ref="G401:I401" si="109">G402</f>
        <v>0</v>
      </c>
      <c r="H401" s="11">
        <f t="shared" si="109"/>
        <v>0</v>
      </c>
      <c r="I401" s="11">
        <f t="shared" si="109"/>
        <v>33</v>
      </c>
    </row>
    <row r="402" spans="1:9" ht="15.6" x14ac:dyDescent="0.3">
      <c r="A402" s="7"/>
      <c r="B402" s="4"/>
      <c r="C402" s="4">
        <v>642015</v>
      </c>
      <c r="D402" s="9">
        <v>41</v>
      </c>
      <c r="E402" s="4" t="s">
        <v>105</v>
      </c>
      <c r="F402" s="6">
        <v>33</v>
      </c>
      <c r="G402" s="6"/>
      <c r="H402" s="6"/>
      <c r="I402" s="6">
        <f t="shared" si="106"/>
        <v>33</v>
      </c>
    </row>
    <row r="403" spans="1:9" ht="15.6" x14ac:dyDescent="0.3">
      <c r="A403" s="33" t="s">
        <v>154</v>
      </c>
      <c r="B403" s="30"/>
      <c r="C403" s="30"/>
      <c r="D403" s="31">
        <v>41</v>
      </c>
      <c r="E403" s="31" t="s">
        <v>155</v>
      </c>
      <c r="F403" s="32">
        <f>F412+F404</f>
        <v>7020</v>
      </c>
      <c r="G403" s="32">
        <f t="shared" ref="G403:I403" si="110">G412+G404</f>
        <v>0</v>
      </c>
      <c r="H403" s="32">
        <f t="shared" si="110"/>
        <v>0</v>
      </c>
      <c r="I403" s="32">
        <f t="shared" si="110"/>
        <v>7020</v>
      </c>
    </row>
    <row r="404" spans="1:9" ht="15.6" x14ac:dyDescent="0.3">
      <c r="A404" s="7"/>
      <c r="B404" s="5">
        <v>620</v>
      </c>
      <c r="C404" s="5"/>
      <c r="D404" s="5">
        <v>41</v>
      </c>
      <c r="E404" s="5" t="s">
        <v>47</v>
      </c>
      <c r="F404" s="6">
        <f>SUM(F405:F411)</f>
        <v>265</v>
      </c>
      <c r="G404" s="6">
        <f t="shared" ref="G404:I404" si="111">SUM(G405:G411)</f>
        <v>0</v>
      </c>
      <c r="H404" s="6">
        <f t="shared" si="111"/>
        <v>0</v>
      </c>
      <c r="I404" s="6">
        <f t="shared" si="111"/>
        <v>265</v>
      </c>
    </row>
    <row r="405" spans="1:9" ht="15.6" x14ac:dyDescent="0.3">
      <c r="A405" s="7"/>
      <c r="B405" s="4">
        <v>621</v>
      </c>
      <c r="C405" s="4"/>
      <c r="D405" s="4">
        <v>41</v>
      </c>
      <c r="E405" s="4" t="s">
        <v>48</v>
      </c>
      <c r="F405" s="6">
        <v>76</v>
      </c>
      <c r="G405" s="6"/>
      <c r="H405" s="6"/>
      <c r="I405" s="6">
        <f t="shared" ref="I405:I414" si="112">F405+G405-H405</f>
        <v>76</v>
      </c>
    </row>
    <row r="406" spans="1:9" ht="15.6" x14ac:dyDescent="0.3">
      <c r="A406" s="7"/>
      <c r="B406" s="4">
        <v>625</v>
      </c>
      <c r="C406" s="4">
        <v>625001</v>
      </c>
      <c r="D406" s="4">
        <v>41</v>
      </c>
      <c r="E406" s="4" t="s">
        <v>50</v>
      </c>
      <c r="F406" s="6">
        <v>10</v>
      </c>
      <c r="G406" s="6"/>
      <c r="H406" s="6"/>
      <c r="I406" s="6">
        <f t="shared" si="112"/>
        <v>10</v>
      </c>
    </row>
    <row r="407" spans="1:9" ht="15.6" x14ac:dyDescent="0.3">
      <c r="A407" s="7"/>
      <c r="B407" s="4">
        <v>625</v>
      </c>
      <c r="C407" s="4">
        <v>625002</v>
      </c>
      <c r="D407" s="4">
        <v>41</v>
      </c>
      <c r="E407" s="4" t="s">
        <v>51</v>
      </c>
      <c r="F407" s="6">
        <v>106</v>
      </c>
      <c r="G407" s="6"/>
      <c r="H407" s="6"/>
      <c r="I407" s="6">
        <f t="shared" si="112"/>
        <v>106</v>
      </c>
    </row>
    <row r="408" spans="1:9" ht="15.6" x14ac:dyDescent="0.3">
      <c r="A408" s="7"/>
      <c r="B408" s="4">
        <v>625</v>
      </c>
      <c r="C408" s="4">
        <v>625003</v>
      </c>
      <c r="D408" s="4">
        <v>41</v>
      </c>
      <c r="E408" s="4" t="s">
        <v>52</v>
      </c>
      <c r="F408" s="6">
        <v>6</v>
      </c>
      <c r="G408" s="6"/>
      <c r="H408" s="6"/>
      <c r="I408" s="6">
        <f t="shared" si="112"/>
        <v>6</v>
      </c>
    </row>
    <row r="409" spans="1:9" ht="15.6" x14ac:dyDescent="0.3">
      <c r="A409" s="7"/>
      <c r="B409" s="4">
        <v>625</v>
      </c>
      <c r="C409" s="4">
        <v>625004</v>
      </c>
      <c r="D409" s="4">
        <v>41</v>
      </c>
      <c r="E409" s="4" t="s">
        <v>53</v>
      </c>
      <c r="F409" s="6">
        <v>23</v>
      </c>
      <c r="G409" s="6"/>
      <c r="H409" s="6"/>
      <c r="I409" s="6">
        <f t="shared" si="112"/>
        <v>23</v>
      </c>
    </row>
    <row r="410" spans="1:9" ht="15.6" x14ac:dyDescent="0.3">
      <c r="A410" s="7"/>
      <c r="B410" s="4">
        <v>625</v>
      </c>
      <c r="C410" s="4">
        <v>625005</v>
      </c>
      <c r="D410" s="4">
        <v>41</v>
      </c>
      <c r="E410" s="4" t="s">
        <v>54</v>
      </c>
      <c r="F410" s="6">
        <v>8</v>
      </c>
      <c r="G410" s="6"/>
      <c r="H410" s="6"/>
      <c r="I410" s="6">
        <f t="shared" si="112"/>
        <v>8</v>
      </c>
    </row>
    <row r="411" spans="1:9" ht="15.6" x14ac:dyDescent="0.3">
      <c r="A411" s="7"/>
      <c r="B411" s="4">
        <v>625</v>
      </c>
      <c r="C411" s="4">
        <v>625007</v>
      </c>
      <c r="D411" s="4">
        <v>41</v>
      </c>
      <c r="E411" s="4" t="s">
        <v>55</v>
      </c>
      <c r="F411" s="6">
        <v>36</v>
      </c>
      <c r="G411" s="6"/>
      <c r="H411" s="6"/>
      <c r="I411" s="6">
        <f t="shared" si="112"/>
        <v>36</v>
      </c>
    </row>
    <row r="412" spans="1:9" ht="15.6" x14ac:dyDescent="0.3">
      <c r="A412" s="7"/>
      <c r="B412" s="5">
        <v>637</v>
      </c>
      <c r="C412" s="5"/>
      <c r="D412" s="5">
        <v>41</v>
      </c>
      <c r="E412" s="5" t="s">
        <v>89</v>
      </c>
      <c r="F412" s="6">
        <f>F414+F413</f>
        <v>6755</v>
      </c>
      <c r="G412" s="6">
        <f t="shared" ref="G412:I412" si="113">G414+G413</f>
        <v>0</v>
      </c>
      <c r="H412" s="6">
        <f t="shared" si="113"/>
        <v>0</v>
      </c>
      <c r="I412" s="6">
        <f t="shared" si="113"/>
        <v>6755</v>
      </c>
    </row>
    <row r="413" spans="1:9" ht="15.6" x14ac:dyDescent="0.3">
      <c r="A413" s="7"/>
      <c r="B413" s="7"/>
      <c r="C413" s="4">
        <v>637004</v>
      </c>
      <c r="D413" s="4">
        <v>41</v>
      </c>
      <c r="E413" s="4" t="s">
        <v>91</v>
      </c>
      <c r="F413" s="6">
        <v>6000</v>
      </c>
      <c r="G413" s="6"/>
      <c r="H413" s="6"/>
      <c r="I413" s="6">
        <f t="shared" si="112"/>
        <v>6000</v>
      </c>
    </row>
    <row r="414" spans="1:9" ht="31.2" x14ac:dyDescent="0.3">
      <c r="A414" s="7"/>
      <c r="B414" s="7"/>
      <c r="C414" s="4">
        <v>637027</v>
      </c>
      <c r="D414" s="4">
        <v>41</v>
      </c>
      <c r="E414" s="9" t="s">
        <v>99</v>
      </c>
      <c r="F414" s="6">
        <v>755</v>
      </c>
      <c r="G414" s="6"/>
      <c r="H414" s="6"/>
      <c r="I414" s="6">
        <f t="shared" si="112"/>
        <v>755</v>
      </c>
    </row>
    <row r="415" spans="1:9" ht="15.6" x14ac:dyDescent="0.3">
      <c r="A415" s="7"/>
      <c r="B415" s="7"/>
      <c r="C415" s="7"/>
      <c r="D415" s="7"/>
      <c r="E415" s="4"/>
      <c r="F415" s="6"/>
      <c r="G415" s="6"/>
      <c r="H415" s="6"/>
      <c r="I415" s="6"/>
    </row>
    <row r="416" spans="1:9" ht="15.6" x14ac:dyDescent="0.3">
      <c r="A416" s="33" t="s">
        <v>156</v>
      </c>
      <c r="B416" s="45"/>
      <c r="C416" s="45"/>
      <c r="D416" s="31">
        <v>41</v>
      </c>
      <c r="E416" s="31" t="s">
        <v>157</v>
      </c>
      <c r="F416" s="32">
        <f>F417</f>
        <v>3000</v>
      </c>
      <c r="G416" s="32">
        <f t="shared" ref="G416:I417" si="114">G417</f>
        <v>300</v>
      </c>
      <c r="H416" s="32">
        <f t="shared" si="114"/>
        <v>0</v>
      </c>
      <c r="I416" s="32">
        <f t="shared" si="114"/>
        <v>3300</v>
      </c>
    </row>
    <row r="417" spans="1:9" ht="15.6" x14ac:dyDescent="0.3">
      <c r="A417" s="7"/>
      <c r="B417" s="5">
        <v>637</v>
      </c>
      <c r="C417" s="5"/>
      <c r="D417" s="5">
        <v>41</v>
      </c>
      <c r="E417" s="5" t="s">
        <v>89</v>
      </c>
      <c r="F417" s="6">
        <f>F418</f>
        <v>3000</v>
      </c>
      <c r="G417" s="6">
        <f t="shared" si="114"/>
        <v>300</v>
      </c>
      <c r="H417" s="6">
        <f t="shared" si="114"/>
        <v>0</v>
      </c>
      <c r="I417" s="6">
        <f t="shared" si="114"/>
        <v>3300</v>
      </c>
    </row>
    <row r="418" spans="1:9" ht="15.6" x14ac:dyDescent="0.3">
      <c r="A418" s="7"/>
      <c r="B418" s="7"/>
      <c r="C418" s="4">
        <v>637001</v>
      </c>
      <c r="D418" s="4">
        <v>41</v>
      </c>
      <c r="E418" s="4" t="s">
        <v>158</v>
      </c>
      <c r="F418" s="6">
        <v>3000</v>
      </c>
      <c r="G418" s="6">
        <v>300</v>
      </c>
      <c r="H418" s="6"/>
      <c r="I418" s="6">
        <f t="shared" ref="I418" si="115">F418+G418-H418</f>
        <v>3300</v>
      </c>
    </row>
    <row r="419" spans="1:9" ht="15.6" x14ac:dyDescent="0.3">
      <c r="A419" s="7"/>
      <c r="B419" s="7"/>
      <c r="C419" s="4"/>
      <c r="D419" s="4"/>
      <c r="E419" s="4"/>
      <c r="F419" s="6"/>
      <c r="G419" s="6"/>
      <c r="H419" s="6"/>
      <c r="I419" s="6"/>
    </row>
    <row r="420" spans="1:9" ht="15.6" x14ac:dyDescent="0.3">
      <c r="A420" s="33" t="s">
        <v>159</v>
      </c>
      <c r="B420" s="45"/>
      <c r="C420" s="30"/>
      <c r="D420" s="31">
        <v>41</v>
      </c>
      <c r="E420" s="31" t="s">
        <v>172</v>
      </c>
      <c r="F420" s="32">
        <f>F437+F434+F433+F429+F421</f>
        <v>11960</v>
      </c>
      <c r="G420" s="32">
        <f t="shared" ref="G420:I420" si="116">G437+G434+G433+G429+G421</f>
        <v>0</v>
      </c>
      <c r="H420" s="32">
        <f t="shared" si="116"/>
        <v>300</v>
      </c>
      <c r="I420" s="32">
        <f t="shared" si="116"/>
        <v>11660</v>
      </c>
    </row>
    <row r="421" spans="1:9" ht="15.6" x14ac:dyDescent="0.3">
      <c r="A421" s="7"/>
      <c r="B421" s="5">
        <v>620</v>
      </c>
      <c r="C421" s="5"/>
      <c r="D421" s="5">
        <v>41</v>
      </c>
      <c r="E421" s="5" t="s">
        <v>47</v>
      </c>
      <c r="F421" s="11">
        <f>SUM(F422:F428)</f>
        <v>1090</v>
      </c>
      <c r="G421" s="6">
        <f t="shared" ref="G421:I421" si="117">SUM(G422:G428)</f>
        <v>0</v>
      </c>
      <c r="H421" s="6">
        <f t="shared" si="117"/>
        <v>0</v>
      </c>
      <c r="I421" s="11">
        <f t="shared" si="117"/>
        <v>1090</v>
      </c>
    </row>
    <row r="422" spans="1:9" ht="15.6" x14ac:dyDescent="0.3">
      <c r="A422" s="7"/>
      <c r="B422" s="4">
        <v>621</v>
      </c>
      <c r="C422" s="4"/>
      <c r="D422" s="4">
        <v>41</v>
      </c>
      <c r="E422" s="4" t="s">
        <v>48</v>
      </c>
      <c r="F422" s="6">
        <v>312</v>
      </c>
      <c r="G422" s="6"/>
      <c r="H422" s="6"/>
      <c r="I422" s="6">
        <f t="shared" ref="I422:I432" si="118">F422+G422-H422</f>
        <v>312</v>
      </c>
    </row>
    <row r="423" spans="1:9" ht="15.6" x14ac:dyDescent="0.3">
      <c r="A423" s="7"/>
      <c r="B423" s="4">
        <v>625</v>
      </c>
      <c r="C423" s="4">
        <v>625001</v>
      </c>
      <c r="D423" s="4">
        <v>41</v>
      </c>
      <c r="E423" s="4" t="s">
        <v>50</v>
      </c>
      <c r="F423" s="6">
        <v>44</v>
      </c>
      <c r="G423" s="6"/>
      <c r="H423" s="6"/>
      <c r="I423" s="6">
        <f t="shared" si="118"/>
        <v>44</v>
      </c>
    </row>
    <row r="424" spans="1:9" ht="15.6" x14ac:dyDescent="0.3">
      <c r="A424" s="7"/>
      <c r="B424" s="4">
        <v>625</v>
      </c>
      <c r="C424" s="4">
        <v>625002</v>
      </c>
      <c r="D424" s="4">
        <v>41</v>
      </c>
      <c r="E424" s="4" t="s">
        <v>51</v>
      </c>
      <c r="F424" s="6">
        <v>437</v>
      </c>
      <c r="G424" s="6"/>
      <c r="H424" s="6"/>
      <c r="I424" s="6">
        <f t="shared" si="118"/>
        <v>437</v>
      </c>
    </row>
    <row r="425" spans="1:9" ht="15.6" x14ac:dyDescent="0.3">
      <c r="A425" s="7"/>
      <c r="B425" s="4">
        <v>625</v>
      </c>
      <c r="C425" s="4">
        <v>625003</v>
      </c>
      <c r="D425" s="4">
        <v>41</v>
      </c>
      <c r="E425" s="4" t="s">
        <v>52</v>
      </c>
      <c r="F425" s="6">
        <v>25</v>
      </c>
      <c r="G425" s="6"/>
      <c r="H425" s="6"/>
      <c r="I425" s="6">
        <f t="shared" si="118"/>
        <v>25</v>
      </c>
    </row>
    <row r="426" spans="1:9" ht="15.6" x14ac:dyDescent="0.3">
      <c r="A426" s="7"/>
      <c r="B426" s="4">
        <v>625</v>
      </c>
      <c r="C426" s="4">
        <v>625004</v>
      </c>
      <c r="D426" s="4">
        <v>41</v>
      </c>
      <c r="E426" s="4" t="s">
        <v>53</v>
      </c>
      <c r="F426" s="6">
        <v>93</v>
      </c>
      <c r="G426" s="6"/>
      <c r="H426" s="6"/>
      <c r="I426" s="6">
        <f t="shared" si="118"/>
        <v>93</v>
      </c>
    </row>
    <row r="427" spans="1:9" ht="15.6" x14ac:dyDescent="0.3">
      <c r="A427" s="7"/>
      <c r="B427" s="4">
        <v>625</v>
      </c>
      <c r="C427" s="4">
        <v>625005</v>
      </c>
      <c r="D427" s="4">
        <v>41</v>
      </c>
      <c r="E427" s="4" t="s">
        <v>54</v>
      </c>
      <c r="F427" s="6">
        <v>31</v>
      </c>
      <c r="G427" s="6"/>
      <c r="H427" s="6"/>
      <c r="I427" s="6">
        <f t="shared" si="118"/>
        <v>31</v>
      </c>
    </row>
    <row r="428" spans="1:9" ht="15.6" x14ac:dyDescent="0.3">
      <c r="A428" s="7"/>
      <c r="B428" s="4">
        <v>625</v>
      </c>
      <c r="C428" s="4">
        <v>625007</v>
      </c>
      <c r="D428" s="4">
        <v>41</v>
      </c>
      <c r="E428" s="4" t="s">
        <v>55</v>
      </c>
      <c r="F428" s="6">
        <v>148</v>
      </c>
      <c r="G428" s="6"/>
      <c r="H428" s="6"/>
      <c r="I428" s="6">
        <f t="shared" si="118"/>
        <v>148</v>
      </c>
    </row>
    <row r="429" spans="1:9" ht="15.6" x14ac:dyDescent="0.3">
      <c r="A429" s="7"/>
      <c r="B429" s="5">
        <v>633</v>
      </c>
      <c r="C429" s="5"/>
      <c r="D429" s="5">
        <v>41</v>
      </c>
      <c r="E429" s="5" t="s">
        <v>65</v>
      </c>
      <c r="F429" s="11">
        <f>SUM(F430:F432)</f>
        <v>890</v>
      </c>
      <c r="G429" s="6">
        <f t="shared" ref="G429:I429" si="119">SUM(G430:G432)</f>
        <v>0</v>
      </c>
      <c r="H429" s="6">
        <f t="shared" si="119"/>
        <v>300</v>
      </c>
      <c r="I429" s="11">
        <f t="shared" si="119"/>
        <v>590</v>
      </c>
    </row>
    <row r="430" spans="1:9" ht="15.6" x14ac:dyDescent="0.3">
      <c r="A430" s="7"/>
      <c r="B430" s="4"/>
      <c r="C430" s="4">
        <v>633004</v>
      </c>
      <c r="D430" s="4">
        <v>41</v>
      </c>
      <c r="E430" s="4" t="s">
        <v>68</v>
      </c>
      <c r="F430" s="6">
        <v>150</v>
      </c>
      <c r="G430" s="6"/>
      <c r="H430" s="6"/>
      <c r="I430" s="6">
        <f t="shared" si="118"/>
        <v>150</v>
      </c>
    </row>
    <row r="431" spans="1:9" ht="15.6" x14ac:dyDescent="0.3">
      <c r="A431" s="7"/>
      <c r="B431" s="4"/>
      <c r="C431" s="4">
        <v>633006</v>
      </c>
      <c r="D431" s="4">
        <v>41</v>
      </c>
      <c r="E431" s="4" t="s">
        <v>69</v>
      </c>
      <c r="F431" s="6">
        <v>690</v>
      </c>
      <c r="G431" s="6"/>
      <c r="H431" s="6">
        <v>300</v>
      </c>
      <c r="I431" s="6">
        <f t="shared" si="118"/>
        <v>390</v>
      </c>
    </row>
    <row r="432" spans="1:9" ht="15.6" x14ac:dyDescent="0.3">
      <c r="A432" s="7"/>
      <c r="B432" s="7"/>
      <c r="C432" s="4">
        <v>633009</v>
      </c>
      <c r="D432" s="4">
        <v>41</v>
      </c>
      <c r="E432" s="4" t="s">
        <v>71</v>
      </c>
      <c r="F432" s="6">
        <v>50</v>
      </c>
      <c r="G432" s="6"/>
      <c r="H432" s="6"/>
      <c r="I432" s="6">
        <f t="shared" si="118"/>
        <v>50</v>
      </c>
    </row>
    <row r="433" spans="1:9" ht="15.6" x14ac:dyDescent="0.3">
      <c r="A433" s="7"/>
      <c r="B433" s="5">
        <v>636</v>
      </c>
      <c r="C433" s="5">
        <v>636001</v>
      </c>
      <c r="D433" s="5">
        <v>41</v>
      </c>
      <c r="E433" s="12" t="s">
        <v>160</v>
      </c>
      <c r="F433" s="11">
        <v>360</v>
      </c>
      <c r="G433" s="6"/>
      <c r="H433" s="6"/>
      <c r="I433" s="11">
        <v>360</v>
      </c>
    </row>
    <row r="434" spans="1:9" ht="15.6" x14ac:dyDescent="0.3">
      <c r="A434" s="7"/>
      <c r="B434" s="5">
        <v>637</v>
      </c>
      <c r="C434" s="5"/>
      <c r="D434" s="5">
        <v>41</v>
      </c>
      <c r="E434" s="5" t="s">
        <v>108</v>
      </c>
      <c r="F434" s="11">
        <f>F436+F435</f>
        <v>3620</v>
      </c>
      <c r="G434" s="6">
        <f t="shared" ref="G434:I434" si="120">G436+G435</f>
        <v>0</v>
      </c>
      <c r="H434" s="6">
        <f t="shared" si="120"/>
        <v>0</v>
      </c>
      <c r="I434" s="11">
        <f t="shared" si="120"/>
        <v>3620</v>
      </c>
    </row>
    <row r="435" spans="1:9" ht="15.6" x14ac:dyDescent="0.3">
      <c r="A435" s="7"/>
      <c r="B435" s="5"/>
      <c r="C435" s="4">
        <v>637004</v>
      </c>
      <c r="D435" s="4">
        <v>41</v>
      </c>
      <c r="E435" s="4" t="s">
        <v>173</v>
      </c>
      <c r="F435" s="6">
        <v>500</v>
      </c>
      <c r="G435" s="6"/>
      <c r="H435" s="6"/>
      <c r="I435" s="6">
        <f t="shared" ref="I435:I439" si="121">F435+G435-H435</f>
        <v>500</v>
      </c>
    </row>
    <row r="436" spans="1:9" ht="31.2" x14ac:dyDescent="0.3">
      <c r="A436" s="7"/>
      <c r="B436" s="5"/>
      <c r="C436" s="4">
        <v>637027</v>
      </c>
      <c r="D436" s="4">
        <v>41</v>
      </c>
      <c r="E436" s="9" t="s">
        <v>99</v>
      </c>
      <c r="F436" s="6">
        <v>3120</v>
      </c>
      <c r="G436" s="6"/>
      <c r="H436" s="6"/>
      <c r="I436" s="6">
        <f t="shared" si="121"/>
        <v>3120</v>
      </c>
    </row>
    <row r="437" spans="1:9" ht="15.6" x14ac:dyDescent="0.3">
      <c r="A437" s="7"/>
      <c r="B437" s="5">
        <v>637</v>
      </c>
      <c r="C437" s="5"/>
      <c r="D437" s="5">
        <v>41</v>
      </c>
      <c r="E437" s="5" t="s">
        <v>161</v>
      </c>
      <c r="F437" s="11">
        <f>F439+F438</f>
        <v>6000</v>
      </c>
      <c r="G437" s="11">
        <f t="shared" ref="G437:I437" si="122">G439+G438</f>
        <v>0</v>
      </c>
      <c r="H437" s="11">
        <f t="shared" si="122"/>
        <v>0</v>
      </c>
      <c r="I437" s="11">
        <f t="shared" si="122"/>
        <v>6000</v>
      </c>
    </row>
    <row r="438" spans="1:9" ht="15.6" x14ac:dyDescent="0.3">
      <c r="A438" s="7"/>
      <c r="B438" s="7"/>
      <c r="C438" s="4">
        <v>637005</v>
      </c>
      <c r="D438" s="4">
        <v>41</v>
      </c>
      <c r="E438" s="4" t="s">
        <v>92</v>
      </c>
      <c r="F438" s="6">
        <v>4000</v>
      </c>
      <c r="G438" s="6"/>
      <c r="H438" s="6"/>
      <c r="I438" s="6">
        <f t="shared" si="121"/>
        <v>4000</v>
      </c>
    </row>
    <row r="439" spans="1:9" ht="15.6" x14ac:dyDescent="0.3">
      <c r="A439" s="7"/>
      <c r="B439" s="7"/>
      <c r="C439" s="4">
        <v>637011</v>
      </c>
      <c r="D439" s="4">
        <v>41</v>
      </c>
      <c r="E439" s="4" t="s">
        <v>162</v>
      </c>
      <c r="F439" s="6">
        <v>2000</v>
      </c>
      <c r="G439" s="6"/>
      <c r="H439" s="6"/>
      <c r="I439" s="6">
        <f t="shared" si="121"/>
        <v>2000</v>
      </c>
    </row>
    <row r="440" spans="1:9" ht="15.6" x14ac:dyDescent="0.3">
      <c r="A440" s="7"/>
      <c r="B440" s="7"/>
      <c r="C440" s="7"/>
      <c r="D440" s="7"/>
      <c r="E440" s="4"/>
      <c r="F440" s="6"/>
      <c r="G440" s="6"/>
      <c r="H440" s="6"/>
      <c r="I440" s="6"/>
    </row>
    <row r="441" spans="1:9" ht="15.6" x14ac:dyDescent="0.3">
      <c r="A441" s="33" t="s">
        <v>163</v>
      </c>
      <c r="B441" s="45"/>
      <c r="C441" s="45"/>
      <c r="D441" s="31" t="s">
        <v>17</v>
      </c>
      <c r="E441" s="31" t="s">
        <v>164</v>
      </c>
      <c r="F441" s="32">
        <f>F442</f>
        <v>4000</v>
      </c>
      <c r="G441" s="32">
        <f t="shared" ref="G441:I442" si="123">G442</f>
        <v>1000</v>
      </c>
      <c r="H441" s="32">
        <f t="shared" si="123"/>
        <v>0</v>
      </c>
      <c r="I441" s="32">
        <f t="shared" si="123"/>
        <v>5000</v>
      </c>
    </row>
    <row r="442" spans="1:9" ht="31.2" x14ac:dyDescent="0.3">
      <c r="A442" s="7"/>
      <c r="B442" s="5">
        <v>642</v>
      </c>
      <c r="C442" s="5"/>
      <c r="D442" s="5" t="s">
        <v>17</v>
      </c>
      <c r="E442" s="12" t="s">
        <v>102</v>
      </c>
      <c r="F442" s="6">
        <f>F443</f>
        <v>4000</v>
      </c>
      <c r="G442" s="6">
        <f t="shared" si="123"/>
        <v>1000</v>
      </c>
      <c r="H442" s="6">
        <f t="shared" si="123"/>
        <v>0</v>
      </c>
      <c r="I442" s="6">
        <f t="shared" si="123"/>
        <v>5000</v>
      </c>
    </row>
    <row r="443" spans="1:9" ht="15.6" x14ac:dyDescent="0.3">
      <c r="A443" s="7"/>
      <c r="B443" s="7"/>
      <c r="C443" s="4">
        <v>642014</v>
      </c>
      <c r="D443" s="4" t="s">
        <v>17</v>
      </c>
      <c r="E443" s="4" t="s">
        <v>165</v>
      </c>
      <c r="F443" s="6">
        <v>4000</v>
      </c>
      <c r="G443" s="6">
        <v>1000</v>
      </c>
      <c r="H443" s="6"/>
      <c r="I443" s="6">
        <f t="shared" ref="I443" si="124">F443+G443-H443</f>
        <v>5000</v>
      </c>
    </row>
    <row r="444" spans="1:9" ht="15.6" x14ac:dyDescent="0.3">
      <c r="A444" s="7"/>
      <c r="B444" s="7"/>
      <c r="C444" s="7"/>
      <c r="D444" s="7"/>
      <c r="E444" s="4"/>
      <c r="F444" s="6"/>
      <c r="G444" s="6"/>
      <c r="H444" s="6"/>
      <c r="I444" s="6"/>
    </row>
    <row r="445" spans="1:9" ht="31.2" x14ac:dyDescent="0.3">
      <c r="A445" s="33" t="s">
        <v>166</v>
      </c>
      <c r="B445" s="45"/>
      <c r="C445" s="45"/>
      <c r="D445" s="31">
        <v>41</v>
      </c>
      <c r="E445" s="36" t="s">
        <v>167</v>
      </c>
      <c r="F445" s="32">
        <f>F446</f>
        <v>5029</v>
      </c>
      <c r="G445" s="32">
        <f t="shared" ref="G445:I446" si="125">G446</f>
        <v>0</v>
      </c>
      <c r="H445" s="32">
        <f t="shared" si="125"/>
        <v>0</v>
      </c>
      <c r="I445" s="32">
        <f t="shared" si="125"/>
        <v>5029</v>
      </c>
    </row>
    <row r="446" spans="1:9" ht="31.2" x14ac:dyDescent="0.3">
      <c r="A446" s="7"/>
      <c r="B446" s="5">
        <v>642</v>
      </c>
      <c r="C446" s="5"/>
      <c r="D446" s="5">
        <v>41</v>
      </c>
      <c r="E446" s="12" t="s">
        <v>102</v>
      </c>
      <c r="F446" s="6">
        <f>F447</f>
        <v>5029</v>
      </c>
      <c r="G446" s="6">
        <f t="shared" si="125"/>
        <v>0</v>
      </c>
      <c r="H446" s="6">
        <f t="shared" si="125"/>
        <v>0</v>
      </c>
      <c r="I446" s="6">
        <f t="shared" si="125"/>
        <v>5029</v>
      </c>
    </row>
    <row r="447" spans="1:9" ht="15.6" x14ac:dyDescent="0.3">
      <c r="A447" s="7"/>
      <c r="B447" s="7"/>
      <c r="C447" s="7">
        <v>642026</v>
      </c>
      <c r="D447" s="7">
        <v>41</v>
      </c>
      <c r="E447" s="9" t="s">
        <v>168</v>
      </c>
      <c r="F447" s="6">
        <v>5029</v>
      </c>
      <c r="G447" s="6"/>
      <c r="H447" s="6"/>
      <c r="I447" s="6">
        <f t="shared" ref="I447" si="126">F447+G447-H447</f>
        <v>5029</v>
      </c>
    </row>
    <row r="448" spans="1:9" x14ac:dyDescent="0.3">
      <c r="A448" s="7"/>
      <c r="B448" s="7"/>
      <c r="C448" s="7"/>
      <c r="D448" s="7"/>
      <c r="E448" s="7"/>
      <c r="F448" s="8"/>
      <c r="G448" s="8"/>
      <c r="H448" s="8"/>
      <c r="I448" s="8"/>
    </row>
    <row r="449" spans="1:9" x14ac:dyDescent="0.3">
      <c r="A449" s="7"/>
      <c r="B449" s="7"/>
      <c r="C449" s="7"/>
      <c r="D449" s="7"/>
      <c r="E449" s="7"/>
      <c r="F449" s="8"/>
      <c r="G449" s="8"/>
      <c r="H449" s="8"/>
      <c r="I449" s="8"/>
    </row>
    <row r="450" spans="1:9" ht="15.6" x14ac:dyDescent="0.3">
      <c r="A450" s="46"/>
      <c r="B450" s="26"/>
      <c r="C450" s="26"/>
      <c r="D450" s="26"/>
      <c r="E450" s="27" t="s">
        <v>174</v>
      </c>
      <c r="F450" s="47">
        <f>F451+F457+F461+F464+F468+F474</f>
        <v>291800</v>
      </c>
      <c r="G450" s="47">
        <f t="shared" ref="G450:I450" si="127">G451+G457+G461+G464+G468+G474</f>
        <v>0</v>
      </c>
      <c r="H450" s="47">
        <f t="shared" si="127"/>
        <v>0</v>
      </c>
      <c r="I450" s="47">
        <f t="shared" si="127"/>
        <v>291800</v>
      </c>
    </row>
    <row r="451" spans="1:9" ht="15.6" x14ac:dyDescent="0.3">
      <c r="A451" s="14" t="s">
        <v>39</v>
      </c>
      <c r="B451" s="4"/>
      <c r="C451" s="4"/>
      <c r="D451" s="4"/>
      <c r="E451" s="5" t="s">
        <v>175</v>
      </c>
      <c r="F451" s="11">
        <f>F454+F452</f>
        <v>20000</v>
      </c>
      <c r="G451" s="11">
        <f t="shared" ref="G451:I451" si="128">G454+G452</f>
        <v>0</v>
      </c>
      <c r="H451" s="11">
        <f t="shared" si="128"/>
        <v>0</v>
      </c>
      <c r="I451" s="11">
        <f t="shared" si="128"/>
        <v>20000</v>
      </c>
    </row>
    <row r="452" spans="1:9" ht="15.6" x14ac:dyDescent="0.3">
      <c r="A452" s="7"/>
      <c r="B452" s="4">
        <v>717</v>
      </c>
      <c r="C452" s="4"/>
      <c r="D452" s="4">
        <v>46</v>
      </c>
      <c r="E452" s="4" t="s">
        <v>180</v>
      </c>
      <c r="F452" s="6">
        <f>F453</f>
        <v>16000</v>
      </c>
      <c r="G452" s="6"/>
      <c r="H452" s="6"/>
      <c r="I452" s="6">
        <f t="shared" ref="I452:I455" si="129">F452+G452-H452</f>
        <v>16000</v>
      </c>
    </row>
    <row r="453" spans="1:9" ht="15.6" x14ac:dyDescent="0.3">
      <c r="A453" s="7"/>
      <c r="B453" s="4"/>
      <c r="C453" s="4">
        <v>717002</v>
      </c>
      <c r="D453" s="4">
        <v>46</v>
      </c>
      <c r="E453" s="4" t="s">
        <v>176</v>
      </c>
      <c r="F453" s="6">
        <v>16000</v>
      </c>
      <c r="G453" s="6"/>
      <c r="H453" s="6"/>
      <c r="I453" s="6">
        <f t="shared" si="129"/>
        <v>16000</v>
      </c>
    </row>
    <row r="454" spans="1:9" ht="15.6" x14ac:dyDescent="0.3">
      <c r="A454" s="7"/>
      <c r="B454" s="4">
        <v>718</v>
      </c>
      <c r="C454" s="4"/>
      <c r="D454" s="4">
        <v>46</v>
      </c>
      <c r="E454" s="4" t="s">
        <v>176</v>
      </c>
      <c r="F454" s="6">
        <f>F455</f>
        <v>4000</v>
      </c>
      <c r="G454" s="6"/>
      <c r="H454" s="6"/>
      <c r="I454" s="6">
        <f t="shared" si="129"/>
        <v>4000</v>
      </c>
    </row>
    <row r="455" spans="1:9" ht="15.6" x14ac:dyDescent="0.3">
      <c r="A455" s="7"/>
      <c r="B455" s="4"/>
      <c r="C455" s="4">
        <v>718002</v>
      </c>
      <c r="D455" s="4">
        <v>46</v>
      </c>
      <c r="E455" s="4" t="s">
        <v>177</v>
      </c>
      <c r="F455" s="6">
        <v>4000</v>
      </c>
      <c r="G455" s="6"/>
      <c r="H455" s="6"/>
      <c r="I455" s="6">
        <f t="shared" si="129"/>
        <v>4000</v>
      </c>
    </row>
    <row r="456" spans="1:9" ht="15.6" x14ac:dyDescent="0.3">
      <c r="A456" s="7"/>
      <c r="B456" s="4"/>
      <c r="C456" s="4"/>
      <c r="D456" s="4"/>
      <c r="E456" s="4"/>
      <c r="F456" s="6"/>
      <c r="G456" s="6"/>
      <c r="H456" s="6"/>
      <c r="I456" s="6"/>
    </row>
    <row r="457" spans="1:9" ht="15.6" x14ac:dyDescent="0.3">
      <c r="A457" s="14" t="s">
        <v>178</v>
      </c>
      <c r="B457" s="4"/>
      <c r="C457" s="4"/>
      <c r="D457" s="4"/>
      <c r="E457" s="5" t="s">
        <v>179</v>
      </c>
      <c r="F457" s="11">
        <f>F458</f>
        <v>50000</v>
      </c>
      <c r="G457" s="11">
        <f t="shared" ref="G457:I458" si="130">G458</f>
        <v>0</v>
      </c>
      <c r="H457" s="11">
        <f t="shared" si="130"/>
        <v>0</v>
      </c>
      <c r="I457" s="11">
        <f t="shared" si="130"/>
        <v>50000</v>
      </c>
    </row>
    <row r="458" spans="1:9" ht="15.6" x14ac:dyDescent="0.3">
      <c r="A458" s="7"/>
      <c r="B458" s="4">
        <v>717</v>
      </c>
      <c r="C458" s="4"/>
      <c r="D458" s="4">
        <v>46</v>
      </c>
      <c r="E458" s="4" t="s">
        <v>180</v>
      </c>
      <c r="F458" s="6">
        <f>F459</f>
        <v>50000</v>
      </c>
      <c r="G458" s="6">
        <f t="shared" si="130"/>
        <v>0</v>
      </c>
      <c r="H458" s="6">
        <f t="shared" si="130"/>
        <v>0</v>
      </c>
      <c r="I458" s="6">
        <f t="shared" si="130"/>
        <v>50000</v>
      </c>
    </row>
    <row r="459" spans="1:9" ht="15.6" x14ac:dyDescent="0.3">
      <c r="A459" s="7"/>
      <c r="B459" s="4"/>
      <c r="C459" s="4">
        <v>717002</v>
      </c>
      <c r="D459" s="4">
        <v>46</v>
      </c>
      <c r="E459" s="4" t="s">
        <v>176</v>
      </c>
      <c r="F459" s="6">
        <v>50000</v>
      </c>
      <c r="G459" s="6"/>
      <c r="H459" s="6"/>
      <c r="I459" s="6">
        <f t="shared" ref="I459" si="131">F459+G459-H459</f>
        <v>50000</v>
      </c>
    </row>
    <row r="460" spans="1:9" ht="15.6" x14ac:dyDescent="0.3">
      <c r="A460" s="7"/>
      <c r="B460" s="4"/>
      <c r="C460" s="4"/>
      <c r="D460" s="4"/>
      <c r="E460" s="4"/>
      <c r="F460" s="6"/>
      <c r="G460" s="6"/>
      <c r="H460" s="6"/>
      <c r="I460" s="6"/>
    </row>
    <row r="461" spans="1:9" ht="15.6" x14ac:dyDescent="0.3">
      <c r="A461" s="14" t="s">
        <v>181</v>
      </c>
      <c r="B461" s="4"/>
      <c r="C461" s="4"/>
      <c r="D461" s="4"/>
      <c r="E461" s="5" t="s">
        <v>182</v>
      </c>
      <c r="F461" s="11">
        <f>F462</f>
        <v>43800</v>
      </c>
      <c r="G461" s="11">
        <f t="shared" ref="G461:I461" si="132">G462</f>
        <v>0</v>
      </c>
      <c r="H461" s="11">
        <f t="shared" si="132"/>
        <v>0</v>
      </c>
      <c r="I461" s="11">
        <f t="shared" si="132"/>
        <v>43800</v>
      </c>
    </row>
    <row r="462" spans="1:9" ht="15.6" x14ac:dyDescent="0.3">
      <c r="A462" s="7"/>
      <c r="B462" s="4">
        <v>716</v>
      </c>
      <c r="C462" s="4"/>
      <c r="D462" s="4">
        <v>46</v>
      </c>
      <c r="E462" s="4" t="s">
        <v>183</v>
      </c>
      <c r="F462" s="6">
        <v>43800</v>
      </c>
      <c r="G462" s="6"/>
      <c r="H462" s="6"/>
      <c r="I462" s="6">
        <f t="shared" ref="I462" si="133">F462+G462-H462</f>
        <v>43800</v>
      </c>
    </row>
    <row r="463" spans="1:9" ht="15.6" x14ac:dyDescent="0.3">
      <c r="A463" s="7"/>
      <c r="B463" s="4"/>
      <c r="C463" s="4"/>
      <c r="D463" s="4"/>
      <c r="E463" s="4"/>
      <c r="F463" s="6"/>
      <c r="G463" s="6"/>
      <c r="H463" s="6"/>
      <c r="I463" s="6"/>
    </row>
    <row r="464" spans="1:9" ht="15.6" x14ac:dyDescent="0.3">
      <c r="A464" s="14" t="s">
        <v>113</v>
      </c>
      <c r="B464" s="4"/>
      <c r="C464" s="4"/>
      <c r="D464" s="4"/>
      <c r="E464" s="5" t="s">
        <v>114</v>
      </c>
      <c r="F464" s="11">
        <f>F465</f>
        <v>38000</v>
      </c>
      <c r="G464" s="11">
        <f t="shared" ref="G464:I464" si="134">G465</f>
        <v>0</v>
      </c>
      <c r="H464" s="11">
        <f t="shared" si="134"/>
        <v>0</v>
      </c>
      <c r="I464" s="11">
        <f t="shared" si="134"/>
        <v>38000</v>
      </c>
    </row>
    <row r="465" spans="1:9" ht="15.6" x14ac:dyDescent="0.3">
      <c r="A465" s="7"/>
      <c r="B465" s="4">
        <v>717</v>
      </c>
      <c r="C465" s="4"/>
      <c r="D465" s="4" t="s">
        <v>184</v>
      </c>
      <c r="E465" s="4" t="s">
        <v>180</v>
      </c>
      <c r="F465" s="6">
        <f>F466</f>
        <v>38000</v>
      </c>
      <c r="G465" s="6"/>
      <c r="H465" s="6"/>
      <c r="I465" s="6">
        <f t="shared" ref="I465:I466" si="135">F465+G465-H465</f>
        <v>38000</v>
      </c>
    </row>
    <row r="466" spans="1:9" ht="15.6" x14ac:dyDescent="0.3">
      <c r="A466" s="7"/>
      <c r="B466" s="4"/>
      <c r="C466" s="4">
        <v>717001</v>
      </c>
      <c r="D466" s="4">
        <v>46</v>
      </c>
      <c r="E466" s="4" t="s">
        <v>185</v>
      </c>
      <c r="F466" s="6">
        <v>38000</v>
      </c>
      <c r="G466" s="6"/>
      <c r="H466" s="6"/>
      <c r="I466" s="6">
        <f t="shared" si="135"/>
        <v>38000</v>
      </c>
    </row>
    <row r="467" spans="1:9" ht="15.6" x14ac:dyDescent="0.3">
      <c r="A467" s="7"/>
      <c r="B467" s="4"/>
      <c r="C467" s="4"/>
      <c r="D467" s="4"/>
      <c r="E467" s="4"/>
      <c r="F467" s="6"/>
      <c r="G467" s="6"/>
      <c r="H467" s="6"/>
      <c r="I467" s="6"/>
    </row>
    <row r="468" spans="1:9" ht="15.6" x14ac:dyDescent="0.3">
      <c r="A468" s="14" t="s">
        <v>118</v>
      </c>
      <c r="B468" s="4"/>
      <c r="C468" s="4"/>
      <c r="D468" s="4"/>
      <c r="E468" s="5" t="s">
        <v>186</v>
      </c>
      <c r="F468" s="11">
        <f>F471+F469</f>
        <v>25000</v>
      </c>
      <c r="G468" s="11">
        <f t="shared" ref="G468:I468" si="136">G471+G469</f>
        <v>0</v>
      </c>
      <c r="H468" s="11">
        <f t="shared" si="136"/>
        <v>0</v>
      </c>
      <c r="I468" s="11">
        <f t="shared" si="136"/>
        <v>25000</v>
      </c>
    </row>
    <row r="469" spans="1:9" ht="31.2" x14ac:dyDescent="0.3">
      <c r="A469" s="7"/>
      <c r="B469" s="4">
        <v>713</v>
      </c>
      <c r="C469" s="4"/>
      <c r="D469" s="4">
        <v>46</v>
      </c>
      <c r="E469" s="9" t="s">
        <v>187</v>
      </c>
      <c r="F469" s="6">
        <f>F470</f>
        <v>5000</v>
      </c>
      <c r="G469" s="6">
        <f t="shared" ref="G469:I469" si="137">G470</f>
        <v>0</v>
      </c>
      <c r="H469" s="6">
        <f t="shared" si="137"/>
        <v>0</v>
      </c>
      <c r="I469" s="6">
        <f t="shared" si="137"/>
        <v>5000</v>
      </c>
    </row>
    <row r="470" spans="1:9" ht="31.2" x14ac:dyDescent="0.3">
      <c r="A470" s="7"/>
      <c r="B470" s="4"/>
      <c r="C470" s="4">
        <v>713005</v>
      </c>
      <c r="D470" s="4">
        <v>46</v>
      </c>
      <c r="E470" s="9" t="s">
        <v>188</v>
      </c>
      <c r="F470" s="6">
        <v>5000</v>
      </c>
      <c r="G470" s="6"/>
      <c r="H470" s="6"/>
      <c r="I470" s="6">
        <f t="shared" ref="I470" si="138">F470+G470-H470</f>
        <v>5000</v>
      </c>
    </row>
    <row r="471" spans="1:9" ht="15.6" x14ac:dyDescent="0.3">
      <c r="A471" s="7"/>
      <c r="B471" s="4">
        <v>717</v>
      </c>
      <c r="C471" s="4"/>
      <c r="D471" s="4" t="s">
        <v>184</v>
      </c>
      <c r="E471" s="4" t="s">
        <v>180</v>
      </c>
      <c r="F471" s="6">
        <f>F472</f>
        <v>20000</v>
      </c>
      <c r="G471" s="6">
        <f t="shared" ref="G471:I471" si="139">G472</f>
        <v>0</v>
      </c>
      <c r="H471" s="6">
        <f t="shared" si="139"/>
        <v>0</v>
      </c>
      <c r="I471" s="6">
        <f t="shared" si="139"/>
        <v>20000</v>
      </c>
    </row>
    <row r="472" spans="1:9" ht="15.6" x14ac:dyDescent="0.3">
      <c r="A472" s="7"/>
      <c r="B472" s="4"/>
      <c r="C472" s="4">
        <v>717001</v>
      </c>
      <c r="D472" s="4">
        <v>46</v>
      </c>
      <c r="E472" s="4" t="s">
        <v>185</v>
      </c>
      <c r="F472" s="6">
        <v>20000</v>
      </c>
      <c r="G472" s="6"/>
      <c r="H472" s="6"/>
      <c r="I472" s="6">
        <f t="shared" ref="I472" si="140">F472+G472-H472</f>
        <v>20000</v>
      </c>
    </row>
    <row r="473" spans="1:9" ht="15.6" x14ac:dyDescent="0.3">
      <c r="A473" s="7"/>
      <c r="B473" s="4"/>
      <c r="C473" s="4"/>
      <c r="D473" s="4"/>
      <c r="E473" s="4"/>
      <c r="F473" s="6"/>
      <c r="G473" s="6"/>
      <c r="H473" s="6"/>
      <c r="I473" s="6"/>
    </row>
    <row r="474" spans="1:9" ht="15.6" x14ac:dyDescent="0.3">
      <c r="A474" s="14" t="s">
        <v>120</v>
      </c>
      <c r="B474" s="4"/>
      <c r="C474" s="4"/>
      <c r="D474" s="4"/>
      <c r="E474" s="5" t="s">
        <v>121</v>
      </c>
      <c r="F474" s="11">
        <f>F477+F475</f>
        <v>115000</v>
      </c>
      <c r="G474" s="11">
        <f t="shared" ref="G474:I474" si="141">G477+G475</f>
        <v>0</v>
      </c>
      <c r="H474" s="11">
        <f t="shared" si="141"/>
        <v>0</v>
      </c>
      <c r="I474" s="11">
        <f t="shared" si="141"/>
        <v>115000</v>
      </c>
    </row>
    <row r="475" spans="1:9" ht="15.6" x14ac:dyDescent="0.3">
      <c r="A475" s="7"/>
      <c r="B475" s="4">
        <v>717</v>
      </c>
      <c r="C475" s="4"/>
      <c r="D475" s="4" t="s">
        <v>184</v>
      </c>
      <c r="E475" s="4" t="s">
        <v>180</v>
      </c>
      <c r="F475" s="6">
        <f>F476</f>
        <v>105000</v>
      </c>
      <c r="G475" s="6">
        <f t="shared" ref="G475:I475" si="142">G476</f>
        <v>0</v>
      </c>
      <c r="H475" s="6">
        <f t="shared" si="142"/>
        <v>0</v>
      </c>
      <c r="I475" s="6">
        <f t="shared" si="142"/>
        <v>105000</v>
      </c>
    </row>
    <row r="476" spans="1:9" ht="15.6" x14ac:dyDescent="0.3">
      <c r="A476" s="7"/>
      <c r="B476" s="4"/>
      <c r="C476" s="4">
        <v>717002</v>
      </c>
      <c r="D476" s="4"/>
      <c r="E476" s="4" t="s">
        <v>176</v>
      </c>
      <c r="F476" s="6">
        <v>105000</v>
      </c>
      <c r="G476" s="6"/>
      <c r="H476" s="6"/>
      <c r="I476" s="6">
        <f t="shared" ref="I476" si="143">F476+G476-H476</f>
        <v>105000</v>
      </c>
    </row>
    <row r="477" spans="1:9" ht="15.6" x14ac:dyDescent="0.3">
      <c r="A477" s="7"/>
      <c r="B477" s="4">
        <v>718</v>
      </c>
      <c r="C477" s="4"/>
      <c r="D477" s="4">
        <v>46</v>
      </c>
      <c r="E477" s="4" t="s">
        <v>176</v>
      </c>
      <c r="F477" s="6">
        <f>F478</f>
        <v>10000</v>
      </c>
      <c r="G477" s="6">
        <f t="shared" ref="G477:I477" si="144">G478</f>
        <v>0</v>
      </c>
      <c r="H477" s="6">
        <f t="shared" si="144"/>
        <v>0</v>
      </c>
      <c r="I477" s="6">
        <f t="shared" si="144"/>
        <v>10000</v>
      </c>
    </row>
    <row r="478" spans="1:9" ht="31.2" x14ac:dyDescent="0.3">
      <c r="A478" s="7"/>
      <c r="B478" s="4"/>
      <c r="C478" s="4">
        <v>718005</v>
      </c>
      <c r="D478" s="4">
        <v>46</v>
      </c>
      <c r="E478" s="9" t="s">
        <v>189</v>
      </c>
      <c r="F478" s="6">
        <v>10000</v>
      </c>
      <c r="G478" s="6"/>
      <c r="H478" s="6"/>
      <c r="I478" s="6">
        <f t="shared" ref="I478" si="145">F478+G478-H478</f>
        <v>10000</v>
      </c>
    </row>
    <row r="479" spans="1:9" ht="15.6" x14ac:dyDescent="0.3">
      <c r="A479" s="7"/>
      <c r="B479" s="4"/>
      <c r="C479" s="4"/>
      <c r="D479" s="4"/>
      <c r="E479" s="4"/>
      <c r="F479" s="6"/>
      <c r="G479" s="6"/>
      <c r="H479" s="6"/>
      <c r="I479" s="6"/>
    </row>
    <row r="480" spans="1:9" ht="15.6" x14ac:dyDescent="0.3">
      <c r="A480" s="7"/>
      <c r="B480" s="4"/>
      <c r="C480" s="4"/>
      <c r="D480" s="4"/>
      <c r="E480" s="4"/>
      <c r="F480" s="6"/>
      <c r="G480" s="6"/>
      <c r="H480" s="6"/>
      <c r="I480" s="6"/>
    </row>
    <row r="481" spans="1:9" ht="15.6" x14ac:dyDescent="0.3">
      <c r="A481" s="7"/>
      <c r="B481" s="4"/>
      <c r="C481" s="4"/>
      <c r="D481" s="4"/>
      <c r="E481" s="5" t="s">
        <v>190</v>
      </c>
      <c r="F481" s="6"/>
      <c r="G481" s="6"/>
      <c r="H481" s="6"/>
      <c r="I481" s="6"/>
    </row>
    <row r="482" spans="1:9" ht="15.6" x14ac:dyDescent="0.3">
      <c r="A482" s="46"/>
      <c r="B482" s="26">
        <v>454</v>
      </c>
      <c r="C482" s="26"/>
      <c r="D482" s="26">
        <v>46</v>
      </c>
      <c r="E482" s="26" t="s">
        <v>191</v>
      </c>
      <c r="F482" s="47">
        <v>296800</v>
      </c>
      <c r="G482" s="47"/>
      <c r="H482" s="47"/>
      <c r="I482" s="47">
        <f>F482+G482-H482</f>
        <v>296800</v>
      </c>
    </row>
    <row r="483" spans="1:9" ht="15.6" x14ac:dyDescent="0.3">
      <c r="A483" s="7"/>
      <c r="B483" s="4"/>
      <c r="C483" s="4"/>
      <c r="D483" s="4"/>
      <c r="E483" s="4"/>
      <c r="F483" s="6"/>
      <c r="G483" s="6"/>
      <c r="H483" s="6"/>
      <c r="I483" s="6"/>
    </row>
    <row r="484" spans="1:9" ht="15.6" x14ac:dyDescent="0.3">
      <c r="A484" s="7"/>
      <c r="B484" s="4"/>
      <c r="C484" s="4"/>
      <c r="D484" s="4"/>
      <c r="E484" s="4"/>
      <c r="F484" s="6"/>
      <c r="G484" s="6"/>
      <c r="H484" s="6"/>
      <c r="I484" s="6"/>
    </row>
    <row r="485" spans="1:9" ht="15.6" x14ac:dyDescent="0.3">
      <c r="A485" s="7"/>
      <c r="B485" s="4"/>
      <c r="C485" s="4"/>
      <c r="D485" s="4"/>
      <c r="E485" s="5" t="s">
        <v>192</v>
      </c>
      <c r="F485" s="6"/>
      <c r="G485" s="6"/>
      <c r="H485" s="6"/>
      <c r="I485" s="6"/>
    </row>
    <row r="486" spans="1:9" ht="31.2" x14ac:dyDescent="0.3">
      <c r="A486" s="46"/>
      <c r="B486" s="26"/>
      <c r="C486" s="26">
        <v>814001</v>
      </c>
      <c r="D486" s="26"/>
      <c r="E486" s="48" t="s">
        <v>193</v>
      </c>
      <c r="F486" s="47">
        <v>5000</v>
      </c>
      <c r="G486" s="49"/>
      <c r="H486" s="49"/>
      <c r="I486" s="47">
        <f>F486+G486-H486</f>
        <v>5000</v>
      </c>
    </row>
    <row r="487" spans="1:9" ht="15.6" x14ac:dyDescent="0.3">
      <c r="B487" s="1"/>
      <c r="C487" s="1"/>
      <c r="D487" s="1"/>
      <c r="E487" s="1"/>
      <c r="F487" s="1"/>
      <c r="G487" s="1"/>
      <c r="H487" s="1"/>
      <c r="I487" s="1"/>
    </row>
  </sheetData>
  <mergeCells count="2">
    <mergeCell ref="A1:I1"/>
    <mergeCell ref="A4:I4"/>
  </mergeCells>
  <pageMargins left="0.70866141732283472" right="0.70866141732283472" top="0.74803149606299213" bottom="0.74803149606299213" header="0.31496062992125984" footer="0.31496062992125984"/>
  <pageSetup paperSize="8" fitToHeight="2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Úprava rozpočtu č. 2</vt:lpstr>
      <vt:lpstr>'Úprava rozpočtu č. 2'!Oblasť_tlače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vhaberova</dc:creator>
  <cp:lastModifiedBy>vhaberova</cp:lastModifiedBy>
  <cp:lastPrinted>2019-06-17T09:03:51Z</cp:lastPrinted>
  <dcterms:created xsi:type="dcterms:W3CDTF">2019-06-13T06:16:26Z</dcterms:created>
  <dcterms:modified xsi:type="dcterms:W3CDTF">2019-06-17T12:15:03Z</dcterms:modified>
</cp:coreProperties>
</file>